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tabRatio="825"/>
  </bookViews>
  <sheets>
    <sheet name="被災経営体調書" sheetId="23" r:id="rId1"/>
  </sheets>
  <externalReferences>
    <externalReference r:id="rId2"/>
  </externalReferences>
  <definedNames>
    <definedName name="_xlnm.Print_Area" localSheetId="0">被災経営体調書!$B$1:$AL$252</definedName>
    <definedName name="管轄局">[1]Sheet1!$B$3:$B$11</definedName>
    <definedName name="政策目的">[1]Sheet1!$G$3:$G$5</definedName>
  </definedNames>
  <calcPr calcId="145621"/>
</workbook>
</file>

<file path=xl/calcChain.xml><?xml version="1.0" encoding="utf-8"?>
<calcChain xmlns="http://schemas.openxmlformats.org/spreadsheetml/2006/main">
  <c r="AD169" i="23" l="1"/>
  <c r="AD167" i="23"/>
  <c r="AD165" i="23"/>
  <c r="AD163" i="23"/>
  <c r="AD161" i="23"/>
  <c r="AD151" i="23"/>
  <c r="AD153" i="23"/>
  <c r="AD155" i="23"/>
  <c r="AD157" i="23"/>
  <c r="AD159" i="23"/>
  <c r="L169" i="23"/>
  <c r="O169" i="23" s="1"/>
  <c r="O167" i="23"/>
  <c r="L167" i="23"/>
  <c r="O165" i="23"/>
  <c r="L165" i="23"/>
  <c r="O163" i="23"/>
  <c r="L163" i="23"/>
  <c r="O161" i="23"/>
  <c r="L161" i="23"/>
  <c r="O159" i="23"/>
  <c r="L159" i="23"/>
  <c r="O157" i="23"/>
  <c r="L157" i="23"/>
  <c r="O155" i="23"/>
  <c r="L155" i="23"/>
  <c r="O153" i="23"/>
  <c r="L153" i="23"/>
  <c r="AO144" i="23"/>
  <c r="AO142" i="23"/>
  <c r="AO140" i="23"/>
  <c r="AO138" i="23"/>
  <c r="AO136" i="23"/>
  <c r="AO134" i="23"/>
  <c r="AO132" i="23"/>
  <c r="AO130" i="23"/>
  <c r="AO128" i="23"/>
  <c r="AO100" i="23"/>
  <c r="AO98" i="23"/>
  <c r="AO96" i="23"/>
  <c r="AO94" i="23"/>
  <c r="AO92" i="23"/>
  <c r="AO90" i="23"/>
  <c r="AO88" i="23"/>
  <c r="AO86" i="23"/>
  <c r="AG102" i="23"/>
  <c r="AN102" i="23" s="1"/>
  <c r="AG101" i="23"/>
  <c r="AG100" i="23"/>
  <c r="AN100" i="23" s="1"/>
  <c r="AG99" i="23"/>
  <c r="AG98" i="23"/>
  <c r="AN98" i="23" s="1"/>
  <c r="AG97" i="23"/>
  <c r="AG96" i="23"/>
  <c r="AN96" i="23" s="1"/>
  <c r="AG95" i="23"/>
  <c r="AG94" i="23"/>
  <c r="AN94" i="23" s="1"/>
  <c r="AG93" i="23"/>
  <c r="AG92" i="23"/>
  <c r="AN92" i="23" s="1"/>
  <c r="AG91" i="23"/>
  <c r="AG90" i="23"/>
  <c r="AN90" i="23" s="1"/>
  <c r="AG89" i="23"/>
  <c r="AG88" i="23"/>
  <c r="AN88" i="23" s="1"/>
  <c r="AG87" i="23"/>
  <c r="AG86" i="23"/>
  <c r="AN86" i="23" s="1"/>
  <c r="AD73" i="23"/>
  <c r="AD71" i="23"/>
  <c r="AD69" i="23"/>
  <c r="AD67" i="23"/>
  <c r="AD65" i="23"/>
  <c r="AD63" i="23"/>
  <c r="AD61" i="23"/>
  <c r="AD59" i="23"/>
  <c r="O73" i="23"/>
  <c r="L73" i="23"/>
  <c r="O71" i="23"/>
  <c r="L71" i="23"/>
  <c r="O69" i="23"/>
  <c r="L69" i="23"/>
  <c r="O67" i="23"/>
  <c r="L67" i="23"/>
  <c r="O65" i="23"/>
  <c r="L65" i="23"/>
  <c r="O63" i="23"/>
  <c r="L63" i="23"/>
  <c r="O61" i="23"/>
  <c r="L61" i="23"/>
  <c r="O59" i="23"/>
  <c r="L59" i="23"/>
  <c r="AJ169" i="23"/>
  <c r="AJ168" i="23"/>
  <c r="AJ167" i="23"/>
  <c r="AJ166" i="23"/>
  <c r="AJ165" i="23"/>
  <c r="AJ164" i="23"/>
  <c r="AJ163" i="23"/>
  <c r="AJ162" i="23"/>
  <c r="AJ161" i="23"/>
  <c r="AJ160" i="23"/>
  <c r="AJ159" i="23"/>
  <c r="AJ158" i="23"/>
  <c r="AJ157" i="23"/>
  <c r="AJ156" i="23"/>
  <c r="AJ155" i="23"/>
  <c r="AJ154" i="23"/>
  <c r="AJ153" i="23"/>
  <c r="AJ152" i="23"/>
  <c r="AJ151" i="23"/>
  <c r="AN48" i="23"/>
  <c r="AN46" i="23"/>
  <c r="AN44" i="23"/>
  <c r="AN42" i="23"/>
  <c r="AN40" i="23"/>
  <c r="AN38" i="23"/>
  <c r="AN36" i="23"/>
  <c r="AN34" i="23"/>
  <c r="AN32" i="23"/>
  <c r="AG171" i="23"/>
  <c r="AN169" i="23"/>
  <c r="AO167" i="23"/>
  <c r="AN167" i="23"/>
  <c r="AP167" i="23" s="1"/>
  <c r="AO165" i="23"/>
  <c r="AN165" i="23"/>
  <c r="AO163" i="23"/>
  <c r="AN163" i="23"/>
  <c r="AP163" i="23" s="1"/>
  <c r="AO161" i="23"/>
  <c r="AP161" i="23" s="1"/>
  <c r="AN161" i="23"/>
  <c r="AO159" i="23"/>
  <c r="AN159" i="23"/>
  <c r="AO157" i="23"/>
  <c r="AN157" i="23"/>
  <c r="AO155" i="23"/>
  <c r="AN155" i="23"/>
  <c r="AO153" i="23"/>
  <c r="AN153" i="23"/>
  <c r="AO169" i="23" l="1"/>
  <c r="AP169" i="23" s="1"/>
  <c r="AP159" i="23"/>
  <c r="L75" i="23"/>
  <c r="AO102" i="23" s="1"/>
  <c r="AP165" i="23"/>
  <c r="AP153" i="23"/>
  <c r="AP157" i="23"/>
  <c r="AP155" i="23"/>
  <c r="AJ170" i="23" l="1"/>
  <c r="O75" i="23"/>
  <c r="AD75" i="23"/>
  <c r="AO126" i="23"/>
  <c r="H77" i="23" l="1"/>
  <c r="AG77" i="23"/>
  <c r="AG84" i="23" l="1"/>
  <c r="AN84" i="23" l="1"/>
  <c r="L57" i="23" s="1"/>
  <c r="O57" i="23" s="1"/>
  <c r="AD57" i="23" s="1"/>
  <c r="AG104" i="23"/>
  <c r="U77" i="23"/>
  <c r="AN30" i="23"/>
  <c r="AO84" i="23" l="1"/>
  <c r="AG85" i="23" s="1"/>
  <c r="R77" i="23"/>
  <c r="D77" i="23"/>
  <c r="AA171" i="23" l="1"/>
  <c r="X171" i="23"/>
  <c r="U171" i="23"/>
  <c r="R171" i="23"/>
  <c r="D171" i="23"/>
  <c r="Z177" i="23" l="1"/>
  <c r="AC177" i="23"/>
  <c r="Z179" i="23"/>
  <c r="AC179" i="23"/>
  <c r="Z181" i="23"/>
  <c r="AC181" i="23"/>
  <c r="AF197" i="23" l="1"/>
  <c r="X197" i="23"/>
  <c r="V197" i="23"/>
  <c r="T197" i="23"/>
  <c r="O197" i="23"/>
  <c r="D197" i="23"/>
  <c r="AC195" i="23"/>
  <c r="Z195" i="23"/>
  <c r="AC193" i="23"/>
  <c r="Z193" i="23"/>
  <c r="AC191" i="23"/>
  <c r="Z191" i="23"/>
  <c r="AC189" i="23"/>
  <c r="Z189" i="23"/>
  <c r="AC187" i="23"/>
  <c r="Z187" i="23"/>
  <c r="AC185" i="23"/>
  <c r="Z185" i="23"/>
  <c r="AC183" i="23"/>
  <c r="Z183" i="23"/>
  <c r="H195" i="23"/>
  <c r="H193" i="23"/>
  <c r="AO193" i="23" s="1"/>
  <c r="H191" i="23"/>
  <c r="H189" i="23"/>
  <c r="H187" i="23"/>
  <c r="H185" i="23"/>
  <c r="AO185" i="23" s="1"/>
  <c r="H183" i="23"/>
  <c r="H181" i="23"/>
  <c r="H179" i="23"/>
  <c r="AJ171" i="23" l="1"/>
  <c r="AN151" i="23"/>
  <c r="L151" i="23" s="1"/>
  <c r="H177" i="23"/>
  <c r="R177" i="23" s="1"/>
  <c r="L179" i="23"/>
  <c r="R179" i="23"/>
  <c r="L181" i="23"/>
  <c r="R181" i="23"/>
  <c r="Z197" i="23"/>
  <c r="AO183" i="23"/>
  <c r="R183" i="23"/>
  <c r="AN183" i="23"/>
  <c r="L183" i="23"/>
  <c r="AO191" i="23"/>
  <c r="R191" i="23"/>
  <c r="AN191" i="23"/>
  <c r="L191" i="23"/>
  <c r="AO179" i="23"/>
  <c r="AN179" i="23"/>
  <c r="AN187" i="23"/>
  <c r="L187" i="23"/>
  <c r="AO187" i="23"/>
  <c r="R187" i="23"/>
  <c r="AN195" i="23"/>
  <c r="L195" i="23" s="1"/>
  <c r="AO195" i="23"/>
  <c r="R195" i="23"/>
  <c r="AN181" i="23"/>
  <c r="AO181" i="23"/>
  <c r="AN189" i="23"/>
  <c r="L189" i="23"/>
  <c r="AO189" i="23"/>
  <c r="R189" i="23"/>
  <c r="L185" i="23"/>
  <c r="AN185" i="23"/>
  <c r="L193" i="23"/>
  <c r="AN193" i="23"/>
  <c r="R185" i="23"/>
  <c r="R193" i="23"/>
  <c r="O151" i="23" l="1"/>
  <c r="O171" i="23" s="1"/>
  <c r="AO151" i="23"/>
  <c r="AJ172" i="23" s="1"/>
  <c r="AN177" i="23"/>
  <c r="L177" i="23" s="1"/>
  <c r="L197" i="23" s="1"/>
  <c r="H197" i="23"/>
  <c r="AO177" i="23"/>
  <c r="H171" i="23"/>
  <c r="R197" i="23"/>
  <c r="AP151" i="23" l="1"/>
  <c r="X77" i="23" l="1"/>
  <c r="AA77" i="23"/>
  <c r="AP60" i="23"/>
  <c r="AP59" i="23"/>
  <c r="AP58" i="23"/>
  <c r="AP57" i="23"/>
  <c r="AP56" i="23"/>
  <c r="AP55" i="23"/>
  <c r="O77" i="23" l="1"/>
  <c r="L77" i="23"/>
  <c r="AG103" i="23" l="1"/>
  <c r="AG105" i="23" s="1"/>
  <c r="AD77" i="23"/>
  <c r="L171" i="23"/>
  <c r="AD171" i="23"/>
</calcChain>
</file>

<file path=xl/comments1.xml><?xml version="1.0" encoding="utf-8"?>
<comments xmlns="http://schemas.openxmlformats.org/spreadsheetml/2006/main">
  <authors>
    <author>農林水産省</author>
  </authors>
  <commentList>
    <comment ref="B34" authorId="0">
      <text>
        <r>
          <rPr>
            <sz val="9"/>
            <color indexed="81"/>
            <rFont val="ＭＳ Ｐゴシック"/>
            <family val="3"/>
            <charset val="128"/>
          </rPr>
          <t xml:space="preserve">行を追加する場合は、36行から49行が非表示設定になっているので、再表示して使用してください。
</t>
        </r>
      </text>
    </comment>
    <comment ref="B61" authorId="0">
      <text>
        <r>
          <rPr>
            <sz val="9"/>
            <color indexed="81"/>
            <rFont val="ＭＳ Ｐゴシック"/>
            <family val="3"/>
            <charset val="128"/>
          </rPr>
          <t xml:space="preserve">行を追加する場合は、63行から76行が非表示設定になっているので、再表示して使用してください。
</t>
        </r>
      </text>
    </comment>
    <comment ref="B88" authorId="0">
      <text>
        <r>
          <rPr>
            <sz val="9"/>
            <color indexed="81"/>
            <rFont val="ＭＳ Ｐゴシック"/>
            <family val="3"/>
            <charset val="128"/>
          </rPr>
          <t>行を追加する場合は、90行から103行が非表示設定になっているので、再表示して使用してください。</t>
        </r>
      </text>
    </comment>
    <comment ref="B130" authorId="0">
      <text>
        <r>
          <rPr>
            <sz val="9"/>
            <color rgb="FF000000"/>
            <rFont val="ＭＳ Ｐゴシック"/>
            <family val="3"/>
            <charset val="128"/>
          </rPr>
          <t>行を追加する場合は、132行から145行が非表示設定になっているので、再表示して使用してください。</t>
        </r>
      </text>
    </comment>
    <comment ref="AG147" authorId="0">
      <text>
        <r>
          <rPr>
            <b/>
            <sz val="9"/>
            <color indexed="81"/>
            <rFont val="ＭＳ Ｐゴシック"/>
            <family val="3"/>
            <charset val="128"/>
          </rPr>
          <t>園芸施設共済のうち被災施設等の撤去に係る共済金支払額</t>
        </r>
      </text>
    </comment>
    <comment ref="B155" authorId="0">
      <text>
        <r>
          <rPr>
            <sz val="9"/>
            <color indexed="81"/>
            <rFont val="ＭＳ Ｐゴシック"/>
            <family val="3"/>
            <charset val="128"/>
          </rPr>
          <t>行を追加する場合は、157行から170行が非表示設定になっているので、再表示して使用してください。</t>
        </r>
      </text>
    </comment>
    <comment ref="L176" authorId="0">
      <text>
        <r>
          <rPr>
            <b/>
            <sz val="9"/>
            <color rgb="FF000000"/>
            <rFont val="ＭＳ Ｐゴシック"/>
            <family val="3"/>
            <charset val="128"/>
          </rPr>
          <t>計算式が入っているところは、計算式を削除しないでください。</t>
        </r>
      </text>
    </comment>
    <comment ref="B181" authorId="0">
      <text>
        <r>
          <rPr>
            <b/>
            <sz val="9"/>
            <color rgb="FF000000"/>
            <rFont val="ＭＳ Ｐゴシック"/>
            <family val="3"/>
            <charset val="128"/>
          </rPr>
          <t>行を追加する場合は、152行から165行の間が非表示設定になっているので、再表示してください。</t>
        </r>
      </text>
    </comment>
  </commentList>
</comments>
</file>

<file path=xl/sharedStrings.xml><?xml version="1.0" encoding="utf-8"?>
<sst xmlns="http://schemas.openxmlformats.org/spreadsheetml/2006/main" count="318" uniqueCount="186">
  <si>
    <t>融資</t>
    <rPh sb="0" eb="2">
      <t>ユウシ</t>
    </rPh>
    <phoneticPr fontId="2"/>
  </si>
  <si>
    <t>計</t>
    <rPh sb="0" eb="1">
      <t>ケイ</t>
    </rPh>
    <phoneticPr fontId="2"/>
  </si>
  <si>
    <t>備考</t>
    <rPh sb="0" eb="2">
      <t>ビコウ</t>
    </rPh>
    <phoneticPr fontId="2"/>
  </si>
  <si>
    <t>項　　　目</t>
    <rPh sb="0" eb="1">
      <t>コウ</t>
    </rPh>
    <rPh sb="4" eb="5">
      <t>メ</t>
    </rPh>
    <phoneticPr fontId="2"/>
  </si>
  <si>
    <t>資金調達のうち融資の概要</t>
    <rPh sb="0" eb="2">
      <t>シキン</t>
    </rPh>
    <rPh sb="2" eb="4">
      <t>チョウタツ</t>
    </rPh>
    <rPh sb="7" eb="9">
      <t>ユウシ</t>
    </rPh>
    <rPh sb="10" eb="12">
      <t>ガイヨウ</t>
    </rPh>
    <phoneticPr fontId="2"/>
  </si>
  <si>
    <t>融資①</t>
    <rPh sb="0" eb="2">
      <t>ユウシ</t>
    </rPh>
    <phoneticPr fontId="2"/>
  </si>
  <si>
    <t>融資②</t>
    <rPh sb="0" eb="2">
      <t>ユウシ</t>
    </rPh>
    <phoneticPr fontId="2"/>
  </si>
  <si>
    <t>金融機関名</t>
    <rPh sb="0" eb="2">
      <t>キンユウ</t>
    </rPh>
    <rPh sb="2" eb="5">
      <t>キカンメイ</t>
    </rPh>
    <phoneticPr fontId="2"/>
  </si>
  <si>
    <t>融　 資 　名</t>
    <rPh sb="0" eb="1">
      <t>ユウ</t>
    </rPh>
    <rPh sb="3" eb="4">
      <t>シ</t>
    </rPh>
    <rPh sb="6" eb="7">
      <t>メイ</t>
    </rPh>
    <phoneticPr fontId="2"/>
  </si>
  <si>
    <t>償 還 年 数</t>
    <rPh sb="0" eb="1">
      <t>ショウ</t>
    </rPh>
    <rPh sb="2" eb="3">
      <t>カン</t>
    </rPh>
    <rPh sb="4" eb="5">
      <t>トシ</t>
    </rPh>
    <rPh sb="6" eb="7">
      <t>カズ</t>
    </rPh>
    <phoneticPr fontId="2"/>
  </si>
  <si>
    <t>融資審査の進捗状況</t>
    <rPh sb="0" eb="2">
      <t>ユウシ</t>
    </rPh>
    <rPh sb="2" eb="4">
      <t>シンサ</t>
    </rPh>
    <rPh sb="5" eb="7">
      <t>シンチョク</t>
    </rPh>
    <rPh sb="7" eb="9">
      <t>ジョウキョウ</t>
    </rPh>
    <phoneticPr fontId="2"/>
  </si>
  <si>
    <t>借入予定</t>
    <rPh sb="0" eb="1">
      <t>カ</t>
    </rPh>
    <rPh sb="1" eb="2">
      <t>イ</t>
    </rPh>
    <rPh sb="2" eb="4">
      <t>ヨテイ</t>
    </rPh>
    <phoneticPr fontId="2"/>
  </si>
  <si>
    <t>事業費（円）</t>
    <rPh sb="0" eb="3">
      <t>ジギョウヒ</t>
    </rPh>
    <rPh sb="4" eb="5">
      <t>エン</t>
    </rPh>
    <phoneticPr fontId="2"/>
  </si>
  <si>
    <t>資金調達計画（円）</t>
    <rPh sb="0" eb="2">
      <t>シキン</t>
    </rPh>
    <rPh sb="2" eb="4">
      <t>チョウタツ</t>
    </rPh>
    <rPh sb="4" eb="6">
      <t>ケイカク</t>
    </rPh>
    <rPh sb="7" eb="8">
      <t>エン</t>
    </rPh>
    <phoneticPr fontId="2"/>
  </si>
  <si>
    <t>融資金額（円）</t>
    <rPh sb="0" eb="1">
      <t>ユウ</t>
    </rPh>
    <rPh sb="1" eb="2">
      <t>シ</t>
    </rPh>
    <rPh sb="2" eb="3">
      <t>カネ</t>
    </rPh>
    <rPh sb="3" eb="4">
      <t>ガク</t>
    </rPh>
    <rPh sb="5" eb="6">
      <t>エン</t>
    </rPh>
    <phoneticPr fontId="2"/>
  </si>
  <si>
    <t>助成金</t>
    <rPh sb="0" eb="2">
      <t>ジョセイ</t>
    </rPh>
    <rPh sb="2" eb="3">
      <t>キン</t>
    </rPh>
    <phoneticPr fontId="2"/>
  </si>
  <si>
    <t>平成　　年　　月　　日</t>
    <rPh sb="0" eb="2">
      <t>ヘイセイ</t>
    </rPh>
    <rPh sb="4" eb="5">
      <t>ネン</t>
    </rPh>
    <rPh sb="7" eb="8">
      <t>ツキ</t>
    </rPh>
    <rPh sb="10" eb="11">
      <t>ヒ</t>
    </rPh>
    <phoneticPr fontId="2"/>
  </si>
  <si>
    <t>□</t>
    <phoneticPr fontId="2"/>
  </si>
  <si>
    <t>施工住所</t>
    <rPh sb="0" eb="2">
      <t>セコウ</t>
    </rPh>
    <rPh sb="2" eb="4">
      <t>ジュウショ</t>
    </rPh>
    <phoneticPr fontId="2"/>
  </si>
  <si>
    <t>担保措置の有無</t>
    <rPh sb="0" eb="2">
      <t>タンポ</t>
    </rPh>
    <rPh sb="2" eb="4">
      <t>ソチ</t>
    </rPh>
    <rPh sb="5" eb="7">
      <t>ウム</t>
    </rPh>
    <phoneticPr fontId="2"/>
  </si>
  <si>
    <t>自己資金</t>
    <rPh sb="0" eb="2">
      <t>ジコ</t>
    </rPh>
    <rPh sb="2" eb="4">
      <t>シキン</t>
    </rPh>
    <phoneticPr fontId="2"/>
  </si>
  <si>
    <t>該当する</t>
    <rPh sb="0" eb="2">
      <t>ガイトウ</t>
    </rPh>
    <phoneticPr fontId="2"/>
  </si>
  <si>
    <t>該当しない</t>
    <rPh sb="0" eb="2">
      <t>ガイトウ</t>
    </rPh>
    <phoneticPr fontId="2"/>
  </si>
  <si>
    <t>国庫補助事業</t>
    <rPh sb="0" eb="2">
      <t>コッコ</t>
    </rPh>
    <rPh sb="2" eb="4">
      <t>ホジョ</t>
    </rPh>
    <rPh sb="4" eb="6">
      <t>ジギョウ</t>
    </rPh>
    <phoneticPr fontId="2"/>
  </si>
  <si>
    <t>Ⅰ　被災の証明</t>
    <rPh sb="5" eb="7">
      <t>ショウメイ</t>
    </rPh>
    <phoneticPr fontId="2"/>
  </si>
  <si>
    <t>項目</t>
    <rPh sb="0" eb="2">
      <t>コウモク</t>
    </rPh>
    <phoneticPr fontId="2"/>
  </si>
  <si>
    <t>年度</t>
    <rPh sb="0" eb="2">
      <t>ネンド</t>
    </rPh>
    <phoneticPr fontId="2"/>
  </si>
  <si>
    <t>引き続き農業経営を継続する場合にチェックを入れてください。</t>
    <rPh sb="0" eb="1">
      <t>ヒ</t>
    </rPh>
    <rPh sb="2" eb="3">
      <t>ツヅ</t>
    </rPh>
    <rPh sb="4" eb="6">
      <t>ノウギョウ</t>
    </rPh>
    <rPh sb="6" eb="8">
      <t>ケイエイ</t>
    </rPh>
    <rPh sb="9" eb="11">
      <t>ケイゾク</t>
    </rPh>
    <rPh sb="13" eb="15">
      <t>バアイ</t>
    </rPh>
    <rPh sb="21" eb="22">
      <t>イ</t>
    </rPh>
    <phoneticPr fontId="2"/>
  </si>
  <si>
    <t>国庫補助事業名</t>
    <rPh sb="0" eb="2">
      <t>コッコ</t>
    </rPh>
    <rPh sb="2" eb="6">
      <t>ホジョジギョウ</t>
    </rPh>
    <rPh sb="6" eb="7">
      <t>メイ</t>
    </rPh>
    <phoneticPr fontId="2"/>
  </si>
  <si>
    <t>農業経営の維持</t>
    <rPh sb="0" eb="2">
      <t>ノウギョウ</t>
    </rPh>
    <rPh sb="2" eb="4">
      <t>ケイエイ</t>
    </rPh>
    <rPh sb="5" eb="7">
      <t>イジ</t>
    </rPh>
    <phoneticPr fontId="2"/>
  </si>
  <si>
    <t>園芸施設共済のうち特定園芸施設及び附帯施設の共済金支払額の合計額</t>
    <rPh sb="0" eb="2">
      <t>エンゲイ</t>
    </rPh>
    <rPh sb="2" eb="4">
      <t>シセツ</t>
    </rPh>
    <rPh sb="4" eb="6">
      <t>キョウサイ</t>
    </rPh>
    <rPh sb="9" eb="11">
      <t>トクテイ</t>
    </rPh>
    <rPh sb="11" eb="13">
      <t>エンゲイ</t>
    </rPh>
    <rPh sb="13" eb="15">
      <t>シセツ</t>
    </rPh>
    <rPh sb="15" eb="16">
      <t>オヨ</t>
    </rPh>
    <rPh sb="17" eb="19">
      <t>フタイ</t>
    </rPh>
    <rPh sb="19" eb="21">
      <t>シセツ</t>
    </rPh>
    <rPh sb="22" eb="25">
      <t>キョウサイキン</t>
    </rPh>
    <rPh sb="25" eb="27">
      <t>シハラ</t>
    </rPh>
    <rPh sb="27" eb="28">
      <t>ガク</t>
    </rPh>
    <rPh sb="29" eb="32">
      <t>ゴウケイガク</t>
    </rPh>
    <phoneticPr fontId="2"/>
  </si>
  <si>
    <t>着工（契約）
(予定)年月日</t>
    <rPh sb="0" eb="2">
      <t>チャッコウ</t>
    </rPh>
    <rPh sb="3" eb="5">
      <t>ケイヤク</t>
    </rPh>
    <rPh sb="8" eb="10">
      <t>ヨテイ</t>
    </rPh>
    <rPh sb="11" eb="14">
      <t>ネンガッピ</t>
    </rPh>
    <phoneticPr fontId="2"/>
  </si>
  <si>
    <t>竣工(予定)
年月日</t>
    <rPh sb="0" eb="2">
      <t>シュンコウ</t>
    </rPh>
    <rPh sb="3" eb="5">
      <t>ヨテイ</t>
    </rPh>
    <rPh sb="7" eb="10">
      <t>ネンガッピ</t>
    </rPh>
    <phoneticPr fontId="2"/>
  </si>
  <si>
    <t>共済金支払通知書の関連する棟番号</t>
    <rPh sb="0" eb="3">
      <t>キョウサイキン</t>
    </rPh>
    <rPh sb="3" eb="5">
      <t>シハラ</t>
    </rPh>
    <rPh sb="5" eb="7">
      <t>ツウチ</t>
    </rPh>
    <rPh sb="7" eb="8">
      <t>ショ</t>
    </rPh>
    <rPh sb="9" eb="11">
      <t>カンレン</t>
    </rPh>
    <rPh sb="13" eb="14">
      <t>トウ</t>
    </rPh>
    <rPh sb="14" eb="16">
      <t>バンゴウ</t>
    </rPh>
    <phoneticPr fontId="2"/>
  </si>
  <si>
    <t>助成対象者</t>
    <rPh sb="0" eb="2">
      <t>ジョセイ</t>
    </rPh>
    <rPh sb="2" eb="5">
      <t>タイショウシャ</t>
    </rPh>
    <phoneticPr fontId="2"/>
  </si>
  <si>
    <t>代表者名
（法人等の場合に記載）</t>
    <rPh sb="6" eb="8">
      <t>ホウジン</t>
    </rPh>
    <rPh sb="8" eb="9">
      <t>トウ</t>
    </rPh>
    <rPh sb="10" eb="12">
      <t>バアイ</t>
    </rPh>
    <rPh sb="13" eb="15">
      <t>キサイ</t>
    </rPh>
    <phoneticPr fontId="2"/>
  </si>
  <si>
    <t>簡易課税事業者として申告する又は課税事業者でないことが判明している</t>
    <rPh sb="0" eb="2">
      <t>カンイ</t>
    </rPh>
    <rPh sb="2" eb="4">
      <t>カゼイ</t>
    </rPh>
    <rPh sb="4" eb="7">
      <t>ジギョウシャ</t>
    </rPh>
    <rPh sb="10" eb="12">
      <t>シンコク</t>
    </rPh>
    <rPh sb="14" eb="15">
      <t>マタ</t>
    </rPh>
    <rPh sb="16" eb="18">
      <t>カゼイ</t>
    </rPh>
    <rPh sb="18" eb="21">
      <t>ジギョウシャ</t>
    </rPh>
    <rPh sb="27" eb="29">
      <t>ハンメイ</t>
    </rPh>
    <phoneticPr fontId="2"/>
  </si>
  <si>
    <t>上記のいずれかに該当するか判明していない</t>
    <rPh sb="0" eb="2">
      <t>ジョウキ</t>
    </rPh>
    <rPh sb="8" eb="10">
      <t>ガイトウ</t>
    </rPh>
    <rPh sb="13" eb="15">
      <t>ハンメイ</t>
    </rPh>
    <phoneticPr fontId="2"/>
  </si>
  <si>
    <t>　本事業で助成対象とした整備内容の消費税及び地方消費税の確定申告の状況について、該当する項目に必ず「１」を記入してください。</t>
    <rPh sb="1" eb="2">
      <t>ホン</t>
    </rPh>
    <rPh sb="2" eb="4">
      <t>ジギョウ</t>
    </rPh>
    <rPh sb="5" eb="7">
      <t>ジョセイ</t>
    </rPh>
    <rPh sb="7" eb="9">
      <t>タイショウ</t>
    </rPh>
    <rPh sb="12" eb="14">
      <t>セイビ</t>
    </rPh>
    <rPh sb="14" eb="16">
      <t>ナイヨウ</t>
    </rPh>
    <rPh sb="17" eb="20">
      <t>ショウヒゼイ</t>
    </rPh>
    <rPh sb="20" eb="21">
      <t>オヨ</t>
    </rPh>
    <rPh sb="22" eb="24">
      <t>チホウ</t>
    </rPh>
    <rPh sb="24" eb="27">
      <t>ショウヒゼイ</t>
    </rPh>
    <phoneticPr fontId="2"/>
  </si>
  <si>
    <t>（１）農業経営の維持</t>
    <rPh sb="3" eb="5">
      <t>ノウギョウ</t>
    </rPh>
    <rPh sb="5" eb="7">
      <t>ケイエイ</t>
    </rPh>
    <rPh sb="8" eb="10">
      <t>イジ</t>
    </rPh>
    <phoneticPr fontId="2"/>
  </si>
  <si>
    <t>（２）農業経営の改善を図るための取組</t>
    <rPh sb="3" eb="5">
      <t>ノウギョウ</t>
    </rPh>
    <rPh sb="5" eb="7">
      <t>ケイエイ</t>
    </rPh>
    <rPh sb="8" eb="10">
      <t>カイゼン</t>
    </rPh>
    <rPh sb="11" eb="12">
      <t>ハカ</t>
    </rPh>
    <rPh sb="16" eb="18">
      <t>トリクミ</t>
    </rPh>
    <phoneticPr fontId="2"/>
  </si>
  <si>
    <t>本則の課税事業者として申告することが判明している</t>
    <rPh sb="0" eb="2">
      <t>ホンソク</t>
    </rPh>
    <rPh sb="3" eb="5">
      <t>カゼイ</t>
    </rPh>
    <rPh sb="5" eb="8">
      <t>ジギョウシャ</t>
    </rPh>
    <rPh sb="11" eb="13">
      <t>シンコク</t>
    </rPh>
    <rPh sb="18" eb="20">
      <t>ハンメイ</t>
    </rPh>
    <phoneticPr fontId="2"/>
  </si>
  <si>
    <t>別途経営局長が定める農業被害に該当</t>
    <rPh sb="0" eb="2">
      <t>ベット</t>
    </rPh>
    <rPh sb="2" eb="4">
      <t>ケイエイ</t>
    </rPh>
    <rPh sb="4" eb="6">
      <t>キョクチョウ</t>
    </rPh>
    <rPh sb="7" eb="8">
      <t>サダ</t>
    </rPh>
    <rPh sb="10" eb="12">
      <t>ノウギョウ</t>
    </rPh>
    <rPh sb="12" eb="14">
      <t>ヒガイ</t>
    </rPh>
    <rPh sb="15" eb="17">
      <t>ガイトウ</t>
    </rPh>
    <phoneticPr fontId="2"/>
  </si>
  <si>
    <t>施設の経過年数</t>
    <rPh sb="0" eb="2">
      <t>シセツ</t>
    </rPh>
    <rPh sb="3" eb="5">
      <t>ケイカ</t>
    </rPh>
    <rPh sb="5" eb="7">
      <t>ネンスウ</t>
    </rPh>
    <phoneticPr fontId="2"/>
  </si>
  <si>
    <t>共済対象施設</t>
    <rPh sb="0" eb="2">
      <t>キョウサイ</t>
    </rPh>
    <rPh sb="2" eb="4">
      <t>タイショウ</t>
    </rPh>
    <rPh sb="4" eb="6">
      <t>シセツ</t>
    </rPh>
    <phoneticPr fontId="2"/>
  </si>
  <si>
    <t>共済対象施設の状況</t>
    <rPh sb="0" eb="2">
      <t>キョウサイ</t>
    </rPh>
    <rPh sb="2" eb="4">
      <t>タイショウ</t>
    </rPh>
    <rPh sb="4" eb="6">
      <t>シセツ</t>
    </rPh>
    <rPh sb="7" eb="9">
      <t>ジョウキョウ</t>
    </rPh>
    <phoneticPr fontId="2"/>
  </si>
  <si>
    <t>　共済金支払通知書の棟番号欄は、農業共済組合又は共済事業を実施する市町村から発行される共済金支払通知書の関連する棟番号を記載すること。</t>
    <rPh sb="1" eb="3">
      <t>キョウサイ</t>
    </rPh>
    <rPh sb="3" eb="4">
      <t>キン</t>
    </rPh>
    <rPh sb="4" eb="6">
      <t>シハライ</t>
    </rPh>
    <rPh sb="6" eb="9">
      <t>ツウチショ</t>
    </rPh>
    <rPh sb="10" eb="11">
      <t>トウ</t>
    </rPh>
    <rPh sb="11" eb="13">
      <t>バンゴウ</t>
    </rPh>
    <rPh sb="13" eb="14">
      <t>ラン</t>
    </rPh>
    <rPh sb="16" eb="18">
      <t>ノウギョウ</t>
    </rPh>
    <rPh sb="18" eb="20">
      <t>キョウサイ</t>
    </rPh>
    <rPh sb="20" eb="22">
      <t>クミアイ</t>
    </rPh>
    <rPh sb="22" eb="23">
      <t>マタ</t>
    </rPh>
    <rPh sb="24" eb="26">
      <t>キョウサイ</t>
    </rPh>
    <rPh sb="26" eb="28">
      <t>ジギョウ</t>
    </rPh>
    <rPh sb="29" eb="31">
      <t>ジッシ</t>
    </rPh>
    <rPh sb="33" eb="36">
      <t>シチョウソン</t>
    </rPh>
    <rPh sb="38" eb="40">
      <t>ハッコウ</t>
    </rPh>
    <rPh sb="43" eb="46">
      <t>キョウサイキン</t>
    </rPh>
    <rPh sb="46" eb="48">
      <t>シハラ</t>
    </rPh>
    <rPh sb="48" eb="51">
      <t>ツウチショ</t>
    </rPh>
    <rPh sb="52" eb="54">
      <t>カンレン</t>
    </rPh>
    <rPh sb="56" eb="57">
      <t>トウ</t>
    </rPh>
    <rPh sb="57" eb="59">
      <t>バンゴウ</t>
    </rPh>
    <rPh sb="60" eb="62">
      <t>キサイ</t>
    </rPh>
    <phoneticPr fontId="2"/>
  </si>
  <si>
    <t>現状</t>
    <rPh sb="0" eb="2">
      <t>ゲンジョウ</t>
    </rPh>
    <phoneticPr fontId="2"/>
  </si>
  <si>
    <t>1年度目
（○年度）</t>
    <rPh sb="1" eb="3">
      <t>ネンド</t>
    </rPh>
    <rPh sb="3" eb="4">
      <t>メ</t>
    </rPh>
    <rPh sb="7" eb="9">
      <t>ネンド</t>
    </rPh>
    <phoneticPr fontId="2"/>
  </si>
  <si>
    <t>2年度目
（○年度）</t>
    <rPh sb="1" eb="2">
      <t>ネン</t>
    </rPh>
    <rPh sb="2" eb="4">
      <t>ドメ</t>
    </rPh>
    <rPh sb="7" eb="9">
      <t>ネンド</t>
    </rPh>
    <phoneticPr fontId="2"/>
  </si>
  <si>
    <t>No</t>
    <phoneticPr fontId="2"/>
  </si>
  <si>
    <t>住　　　　所</t>
    <phoneticPr fontId="2"/>
  </si>
  <si>
    <t>園芸施設共済における特定園芸施設及び附帯施設の時価現有率</t>
    <rPh sb="0" eb="2">
      <t>エンゲイ</t>
    </rPh>
    <rPh sb="2" eb="4">
      <t>シセツ</t>
    </rPh>
    <rPh sb="4" eb="6">
      <t>キョウサイ</t>
    </rPh>
    <rPh sb="10" eb="12">
      <t>トクテイ</t>
    </rPh>
    <rPh sb="12" eb="14">
      <t>エンゲイ</t>
    </rPh>
    <rPh sb="14" eb="16">
      <t>シセツ</t>
    </rPh>
    <rPh sb="16" eb="17">
      <t>オヨ</t>
    </rPh>
    <rPh sb="18" eb="20">
      <t>フタイ</t>
    </rPh>
    <rPh sb="20" eb="22">
      <t>シセツ</t>
    </rPh>
    <rPh sb="23" eb="25">
      <t>ジカ</t>
    </rPh>
    <rPh sb="25" eb="27">
      <t>ゲンユウ</t>
    </rPh>
    <rPh sb="27" eb="28">
      <t>リツ</t>
    </rPh>
    <phoneticPr fontId="2"/>
  </si>
  <si>
    <t>園芸施設共済における特定園芸施設及び附帯施設の時価現有率表</t>
    <rPh sb="0" eb="2">
      <t>エンゲイ</t>
    </rPh>
    <rPh sb="2" eb="4">
      <t>シセツ</t>
    </rPh>
    <rPh sb="4" eb="6">
      <t>キョウサイ</t>
    </rPh>
    <rPh sb="10" eb="12">
      <t>トクテイ</t>
    </rPh>
    <rPh sb="12" eb="14">
      <t>エンゲイ</t>
    </rPh>
    <rPh sb="14" eb="16">
      <t>シセツ</t>
    </rPh>
    <rPh sb="16" eb="17">
      <t>オヨ</t>
    </rPh>
    <rPh sb="18" eb="20">
      <t>フタイ</t>
    </rPh>
    <rPh sb="20" eb="22">
      <t>シセツ</t>
    </rPh>
    <rPh sb="23" eb="25">
      <t>ジカ</t>
    </rPh>
    <rPh sb="25" eb="27">
      <t>ゲンユウ</t>
    </rPh>
    <rPh sb="27" eb="28">
      <t>リツ</t>
    </rPh>
    <rPh sb="28" eb="29">
      <t>ヒョウ</t>
    </rPh>
    <phoneticPr fontId="2"/>
  </si>
  <si>
    <t>No</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</si>
  <si>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</si>
  <si>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</si>
  <si>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</si>
  <si>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</si>
  <si>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</si>
  <si>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</si>
  <si>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</si>
  <si>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</si>
  <si>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</si>
  <si>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</si>
  <si>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</si>
  <si>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</si>
  <si>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</si>
  <si>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</si>
  <si>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</si>
  <si>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</si>
  <si>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1年未満</t>
    <rPh sb="1" eb="2">
      <t>ネン</t>
    </rPh>
    <rPh sb="2" eb="4">
      <t>ミマン</t>
    </rPh>
    <phoneticPr fontId="2"/>
  </si>
  <si>
    <t>2年未満</t>
    <rPh sb="1" eb="2">
      <t>ネン</t>
    </rPh>
    <rPh sb="2" eb="4">
      <t>ミマン</t>
    </rPh>
    <phoneticPr fontId="2"/>
  </si>
  <si>
    <t>3年未満</t>
    <rPh sb="1" eb="2">
      <t>ネン</t>
    </rPh>
    <rPh sb="2" eb="4">
      <t>ミマン</t>
    </rPh>
    <phoneticPr fontId="2"/>
  </si>
  <si>
    <t>4年未満</t>
    <rPh sb="1" eb="2">
      <t>ネン</t>
    </rPh>
    <rPh sb="2" eb="4">
      <t>ミマン</t>
    </rPh>
    <phoneticPr fontId="2"/>
  </si>
  <si>
    <t>5年未満</t>
    <rPh sb="1" eb="2">
      <t>ネン</t>
    </rPh>
    <rPh sb="2" eb="4">
      <t>ミマン</t>
    </rPh>
    <phoneticPr fontId="2"/>
  </si>
  <si>
    <t>6年未満</t>
    <rPh sb="1" eb="2">
      <t>ネン</t>
    </rPh>
    <rPh sb="2" eb="4">
      <t>ミマン</t>
    </rPh>
    <phoneticPr fontId="2"/>
  </si>
  <si>
    <t>7年未満</t>
    <rPh sb="1" eb="2">
      <t>ネン</t>
    </rPh>
    <rPh sb="2" eb="4">
      <t>ミマン</t>
    </rPh>
    <phoneticPr fontId="2"/>
  </si>
  <si>
    <t>8年未満</t>
    <rPh sb="1" eb="2">
      <t>ネン</t>
    </rPh>
    <rPh sb="2" eb="4">
      <t>ミマン</t>
    </rPh>
    <phoneticPr fontId="2"/>
  </si>
  <si>
    <t>9年未満</t>
    <rPh sb="1" eb="2">
      <t>ネン</t>
    </rPh>
    <rPh sb="2" eb="4">
      <t>ミマン</t>
    </rPh>
    <phoneticPr fontId="2"/>
  </si>
  <si>
    <t>10年未満</t>
    <rPh sb="2" eb="3">
      <t>ネン</t>
    </rPh>
    <rPh sb="3" eb="5">
      <t>ミマン</t>
    </rPh>
    <phoneticPr fontId="2"/>
  </si>
  <si>
    <t>11年未満</t>
    <rPh sb="2" eb="3">
      <t>ネン</t>
    </rPh>
    <rPh sb="3" eb="5">
      <t>ミマン</t>
    </rPh>
    <phoneticPr fontId="2"/>
  </si>
  <si>
    <t>12年未満</t>
    <rPh sb="2" eb="3">
      <t>ネン</t>
    </rPh>
    <rPh sb="3" eb="5">
      <t>ミマン</t>
    </rPh>
    <phoneticPr fontId="2"/>
  </si>
  <si>
    <t>13年未満</t>
    <rPh sb="2" eb="3">
      <t>ネン</t>
    </rPh>
    <rPh sb="3" eb="5">
      <t>ミマン</t>
    </rPh>
    <phoneticPr fontId="2"/>
  </si>
  <si>
    <t>14年未満</t>
    <rPh sb="2" eb="3">
      <t>ネン</t>
    </rPh>
    <rPh sb="3" eb="5">
      <t>ミマン</t>
    </rPh>
    <phoneticPr fontId="2"/>
  </si>
  <si>
    <t>15年未満</t>
    <rPh sb="2" eb="3">
      <t>ネン</t>
    </rPh>
    <rPh sb="3" eb="5">
      <t>ミマン</t>
    </rPh>
    <phoneticPr fontId="2"/>
  </si>
  <si>
    <t>15年以降</t>
    <rPh sb="2" eb="5">
      <t>ネンイコウ</t>
    </rPh>
    <phoneticPr fontId="2"/>
  </si>
  <si>
    <t>ｶﾞﾗｽﾊｳｽ</t>
    <phoneticPr fontId="2"/>
  </si>
  <si>
    <t>Ⅰ類木造</t>
    <rPh sb="1" eb="2">
      <t>ルイ</t>
    </rPh>
    <rPh sb="2" eb="4">
      <t>モクゾウ</t>
    </rPh>
    <phoneticPr fontId="2"/>
  </si>
  <si>
    <t>A</t>
    <phoneticPr fontId="2"/>
  </si>
  <si>
    <t>B</t>
    <phoneticPr fontId="2"/>
  </si>
  <si>
    <t>Ｉ</t>
    <phoneticPr fontId="2"/>
  </si>
  <si>
    <t>Ⅱ類鉄骨</t>
    <rPh sb="1" eb="2">
      <t>ルイ</t>
    </rPh>
    <rPh sb="2" eb="4">
      <t>テッコツ</t>
    </rPh>
    <phoneticPr fontId="2"/>
  </si>
  <si>
    <t>□</t>
    <phoneticPr fontId="2"/>
  </si>
  <si>
    <t>ﾌﾟﾗｽﾁｯｸﾊｳｽ</t>
    <phoneticPr fontId="2"/>
  </si>
  <si>
    <t>Ⅰ類木竹</t>
    <rPh sb="1" eb="2">
      <t>ルイ</t>
    </rPh>
    <rPh sb="2" eb="3">
      <t>キ</t>
    </rPh>
    <rPh sb="3" eb="4">
      <t>タケ</t>
    </rPh>
    <phoneticPr fontId="2"/>
  </si>
  <si>
    <t>Ⅲ類～Ⅴ類及びⅦ類鉄骨</t>
    <rPh sb="1" eb="2">
      <t>ルイ</t>
    </rPh>
    <rPh sb="4" eb="5">
      <t>ルイ</t>
    </rPh>
    <rPh sb="5" eb="6">
      <t>オヨ</t>
    </rPh>
    <rPh sb="8" eb="9">
      <t>ルイ</t>
    </rPh>
    <rPh sb="9" eb="11">
      <t>テッコツ</t>
    </rPh>
    <phoneticPr fontId="2"/>
  </si>
  <si>
    <t>附帯施設</t>
    <rPh sb="0" eb="2">
      <t>フタイ</t>
    </rPh>
    <rPh sb="2" eb="4">
      <t>シセツ</t>
    </rPh>
    <phoneticPr fontId="2"/>
  </si>
  <si>
    <t>□</t>
    <phoneticPr fontId="2"/>
  </si>
  <si>
    <t>No</t>
    <phoneticPr fontId="2"/>
  </si>
  <si>
    <t>実施年度</t>
    <phoneticPr fontId="2"/>
  </si>
  <si>
    <t>□</t>
    <phoneticPr fontId="2"/>
  </si>
  <si>
    <t>□</t>
    <phoneticPr fontId="2"/>
  </si>
  <si>
    <t>被災機械等の整備時における国庫補助事業の活用状況</t>
    <rPh sb="0" eb="2">
      <t>ヒサイ</t>
    </rPh>
    <rPh sb="2" eb="5">
      <t>キカイトウ</t>
    </rPh>
    <rPh sb="6" eb="8">
      <t>セイビ</t>
    </rPh>
    <rPh sb="8" eb="9">
      <t>ジ</t>
    </rPh>
    <rPh sb="13" eb="15">
      <t>コッコ</t>
    </rPh>
    <rPh sb="15" eb="19">
      <t>ホジョジギョウ</t>
    </rPh>
    <rPh sb="20" eb="22">
      <t>カツヨウ</t>
    </rPh>
    <rPh sb="22" eb="24">
      <t>ジョウキョウ</t>
    </rPh>
    <phoneticPr fontId="2"/>
  </si>
  <si>
    <t>地方単独事業（補助金分）
活用状況</t>
    <rPh sb="0" eb="2">
      <t>チホウ</t>
    </rPh>
    <rPh sb="2" eb="4">
      <t>タンドク</t>
    </rPh>
    <rPh sb="4" eb="6">
      <t>ジギョウ</t>
    </rPh>
    <rPh sb="7" eb="10">
      <t>ホジョキン</t>
    </rPh>
    <rPh sb="10" eb="11">
      <t>ブン</t>
    </rPh>
    <rPh sb="13" eb="15">
      <t>カツヨウ</t>
    </rPh>
    <rPh sb="15" eb="17">
      <t>ジョウキョウ</t>
    </rPh>
    <phoneticPr fontId="2"/>
  </si>
  <si>
    <t>事業内容
（機械等名、規模等）</t>
    <rPh sb="0" eb="2">
      <t>ジギョウ</t>
    </rPh>
    <rPh sb="2" eb="4">
      <t>ナイヨウ</t>
    </rPh>
    <rPh sb="6" eb="8">
      <t>キカイ</t>
    </rPh>
    <rPh sb="8" eb="9">
      <t>トウ</t>
    </rPh>
    <rPh sb="9" eb="10">
      <t>メイ</t>
    </rPh>
    <rPh sb="11" eb="13">
      <t>キボ</t>
    </rPh>
    <rPh sb="13" eb="14">
      <t>トウ</t>
    </rPh>
    <phoneticPr fontId="2"/>
  </si>
  <si>
    <t>3年度目
（○年度）</t>
    <rPh sb="1" eb="2">
      <t>ネン</t>
    </rPh>
    <rPh sb="2" eb="4">
      <t>ドメ</t>
    </rPh>
    <rPh sb="7" eb="9">
      <t>ネンド</t>
    </rPh>
    <phoneticPr fontId="2"/>
  </si>
  <si>
    <t>取組の具体的な内容</t>
    <rPh sb="0" eb="2">
      <t>トリクミ</t>
    </rPh>
    <rPh sb="3" eb="6">
      <t>グタイテキ</t>
    </rPh>
    <rPh sb="7" eb="9">
      <t>ナイヨウ</t>
    </rPh>
    <phoneticPr fontId="2"/>
  </si>
  <si>
    <t>（注）該当する場合にチェックを入れる。</t>
    <rPh sb="1" eb="2">
      <t>チュウ</t>
    </rPh>
    <rPh sb="3" eb="5">
      <t>ガイトウ</t>
    </rPh>
    <rPh sb="7" eb="9">
      <t>バアイ</t>
    </rPh>
    <rPh sb="15" eb="16">
      <t>イ</t>
    </rPh>
    <phoneticPr fontId="2"/>
  </si>
  <si>
    <t>農業信用基金協会による機関保証の利用（注１）</t>
    <rPh sb="0" eb="2">
      <t>ノウギョウ</t>
    </rPh>
    <rPh sb="2" eb="4">
      <t>シンヨウ</t>
    </rPh>
    <rPh sb="4" eb="6">
      <t>キキン</t>
    </rPh>
    <rPh sb="6" eb="8">
      <t>キョウカイ</t>
    </rPh>
    <rPh sb="11" eb="13">
      <t>キカン</t>
    </rPh>
    <rPh sb="13" eb="15">
      <t>ホショウ</t>
    </rPh>
    <rPh sb="16" eb="18">
      <t>リヨウ</t>
    </rPh>
    <rPh sb="19" eb="20">
      <t>チュウ</t>
    </rPh>
    <phoneticPr fontId="2"/>
  </si>
  <si>
    <t>□</t>
    <phoneticPr fontId="2"/>
  </si>
  <si>
    <t>機関保証を利用する予定である</t>
    <rPh sb="0" eb="2">
      <t>キカン</t>
    </rPh>
    <rPh sb="2" eb="4">
      <t>ホショウ</t>
    </rPh>
    <rPh sb="5" eb="7">
      <t>リヨウ</t>
    </rPh>
    <rPh sb="9" eb="11">
      <t>ヨテイ</t>
    </rPh>
    <phoneticPr fontId="2"/>
  </si>
  <si>
    <t>機関保証を利用しない</t>
    <rPh sb="0" eb="2">
      <t>キカン</t>
    </rPh>
    <rPh sb="2" eb="4">
      <t>ホショウ</t>
    </rPh>
    <rPh sb="5" eb="7">
      <t>リヨウ</t>
    </rPh>
    <phoneticPr fontId="2"/>
  </si>
  <si>
    <t>追加的信用供与補助事業の活用（注２）</t>
    <rPh sb="0" eb="3">
      <t>ツイカテキ</t>
    </rPh>
    <rPh sb="3" eb="5">
      <t>シンヨウ</t>
    </rPh>
    <rPh sb="5" eb="7">
      <t>キョウヨ</t>
    </rPh>
    <rPh sb="7" eb="9">
      <t>ホジョ</t>
    </rPh>
    <rPh sb="9" eb="11">
      <t>ジギョウ</t>
    </rPh>
    <rPh sb="12" eb="14">
      <t>カツヨウ</t>
    </rPh>
    <rPh sb="15" eb="16">
      <t>チュウ</t>
    </rPh>
    <phoneticPr fontId="2"/>
  </si>
  <si>
    <t>活用を希望する</t>
    <rPh sb="0" eb="2">
      <t>カツヨウ</t>
    </rPh>
    <rPh sb="3" eb="5">
      <t>キボウ</t>
    </rPh>
    <phoneticPr fontId="2"/>
  </si>
  <si>
    <t>活用を希望しない</t>
    <rPh sb="0" eb="2">
      <t>カツヨウ</t>
    </rPh>
    <rPh sb="3" eb="5">
      <t>キボウ</t>
    </rPh>
    <phoneticPr fontId="2"/>
  </si>
  <si>
    <t>(注）</t>
    <rPh sb="1" eb="2">
      <t>チュウ</t>
    </rPh>
    <phoneticPr fontId="2"/>
  </si>
  <si>
    <t>国庫補助金額算定の基礎となる事業費（円）</t>
    <rPh sb="0" eb="2">
      <t>コッコ</t>
    </rPh>
    <rPh sb="2" eb="5">
      <t>ホジョキン</t>
    </rPh>
    <rPh sb="5" eb="6">
      <t>ガク</t>
    </rPh>
    <rPh sb="6" eb="8">
      <t>サンテイ</t>
    </rPh>
    <rPh sb="9" eb="11">
      <t>キソ</t>
    </rPh>
    <rPh sb="14" eb="17">
      <t>ジギョウヒ</t>
    </rPh>
    <rPh sb="18" eb="19">
      <t>エン</t>
    </rPh>
    <phoneticPr fontId="2"/>
  </si>
  <si>
    <t>（注）</t>
    <rPh sb="1" eb="2">
      <t>チュウ</t>
    </rPh>
    <phoneticPr fontId="2"/>
  </si>
  <si>
    <t>Ｇ</t>
    <phoneticPr fontId="2"/>
  </si>
  <si>
    <t>Ｈ</t>
    <phoneticPr fontId="2"/>
  </si>
  <si>
    <t>Ⅱ　消費税及び地方消費税の確定申告の状況</t>
    <rPh sb="2" eb="5">
      <t>ショウヒゼイ</t>
    </rPh>
    <rPh sb="5" eb="6">
      <t>オヨ</t>
    </rPh>
    <rPh sb="7" eb="9">
      <t>チホウ</t>
    </rPh>
    <rPh sb="9" eb="12">
      <t>ショウヒゼイ</t>
    </rPh>
    <rPh sb="13" eb="15">
      <t>カクテイ</t>
    </rPh>
    <rPh sb="15" eb="17">
      <t>シンコク</t>
    </rPh>
    <rPh sb="18" eb="20">
      <t>ジョウキョウ</t>
    </rPh>
    <phoneticPr fontId="2"/>
  </si>
  <si>
    <t>Ⅲ　事業内容等</t>
    <rPh sb="2" eb="4">
      <t>ジギョウ</t>
    </rPh>
    <rPh sb="4" eb="6">
      <t>ナイヨウ</t>
    </rPh>
    <rPh sb="6" eb="7">
      <t>トウ</t>
    </rPh>
    <phoneticPr fontId="2"/>
  </si>
  <si>
    <t>計
Ｃ＝Ｄ＋Ｅ＋Ｆ</t>
    <rPh sb="0" eb="1">
      <t>ケイ</t>
    </rPh>
    <phoneticPr fontId="2"/>
  </si>
  <si>
    <t>都道府県単独事業
Ｄ</t>
    <rPh sb="0" eb="4">
      <t>トドウフケン</t>
    </rPh>
    <rPh sb="4" eb="6">
      <t>タンドク</t>
    </rPh>
    <rPh sb="6" eb="8">
      <t>ジギョウ</t>
    </rPh>
    <phoneticPr fontId="2"/>
  </si>
  <si>
    <t>市町村単独事業
Ｅ</t>
    <rPh sb="0" eb="3">
      <t>シチョウソン</t>
    </rPh>
    <rPh sb="3" eb="5">
      <t>タンドク</t>
    </rPh>
    <rPh sb="5" eb="7">
      <t>ジギョウ</t>
    </rPh>
    <phoneticPr fontId="2"/>
  </si>
  <si>
    <t>その他
Ｆ</t>
    <rPh sb="2" eb="3">
      <t>タ</t>
    </rPh>
    <phoneticPr fontId="2"/>
  </si>
  <si>
    <t>Ⅳ　農業経営の状況</t>
    <rPh sb="2" eb="4">
      <t>ノウギョウ</t>
    </rPh>
    <rPh sb="4" eb="6">
      <t>ケイエイ</t>
    </rPh>
    <rPh sb="7" eb="9">
      <t>ジョウキョウ</t>
    </rPh>
    <phoneticPr fontId="2"/>
  </si>
  <si>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2"/>
  </si>
  <si>
    <t>　①撤去施設の助成単価</t>
    <rPh sb="2" eb="4">
      <t>テッキョ</t>
    </rPh>
    <rPh sb="4" eb="6">
      <t>シセツ</t>
    </rPh>
    <rPh sb="7" eb="9">
      <t>ジョセイ</t>
    </rPh>
    <rPh sb="9" eb="11">
      <t>タンカ</t>
    </rPh>
    <phoneticPr fontId="2"/>
  </si>
  <si>
    <t>ア</t>
    <phoneticPr fontId="2"/>
  </si>
  <si>
    <t>被覆材がガラスのハウス（1,200円／㎡）</t>
    <rPh sb="0" eb="3">
      <t>ヒフクザイ</t>
    </rPh>
    <rPh sb="17" eb="18">
      <t>エン</t>
    </rPh>
    <phoneticPr fontId="2"/>
  </si>
  <si>
    <t>ウ</t>
    <phoneticPr fontId="2"/>
  </si>
  <si>
    <t>オ</t>
    <phoneticPr fontId="2"/>
  </si>
  <si>
    <t>その他</t>
    <phoneticPr fontId="2"/>
  </si>
  <si>
    <t>イ</t>
    <phoneticPr fontId="2"/>
  </si>
  <si>
    <t>エ</t>
    <phoneticPr fontId="2"/>
  </si>
  <si>
    <t>畜舎（4,500円／㎡）</t>
    <phoneticPr fontId="2"/>
  </si>
  <si>
    <t>　②施設の概要</t>
    <rPh sb="2" eb="4">
      <t>シセツ</t>
    </rPh>
    <rPh sb="5" eb="7">
      <t>ガイヨウ</t>
    </rPh>
    <phoneticPr fontId="2"/>
  </si>
  <si>
    <t>事業内容
（施設名、被災施設の規模）</t>
    <rPh sb="0" eb="2">
      <t>ジギョウ</t>
    </rPh>
    <rPh sb="2" eb="4">
      <t>ナイヨウ</t>
    </rPh>
    <rPh sb="6" eb="8">
      <t>シセツ</t>
    </rPh>
    <rPh sb="8" eb="9">
      <t>メイ</t>
    </rPh>
    <rPh sb="10" eb="12">
      <t>ヒサイ</t>
    </rPh>
    <rPh sb="12" eb="14">
      <t>シセツ</t>
    </rPh>
    <rPh sb="15" eb="17">
      <t>キボ</t>
    </rPh>
    <phoneticPr fontId="2"/>
  </si>
  <si>
    <t>被災面積（㎡）</t>
    <rPh sb="0" eb="2">
      <t>ヒサイ</t>
    </rPh>
    <rPh sb="2" eb="4">
      <t>メンセキ</t>
    </rPh>
    <phoneticPr fontId="2"/>
  </si>
  <si>
    <t>金額（単価×面積）</t>
    <rPh sb="0" eb="2">
      <t>キンガク</t>
    </rPh>
    <rPh sb="3" eb="5">
      <t>タンカ</t>
    </rPh>
    <rPh sb="6" eb="8">
      <t>メンセキ</t>
    </rPh>
    <phoneticPr fontId="2"/>
  </si>
  <si>
    <t>助成率（％）</t>
    <rPh sb="0" eb="3">
      <t>ジョセイリツ</t>
    </rPh>
    <phoneticPr fontId="2"/>
  </si>
  <si>
    <t>園芸施設共済のうち撤去の共済金支払額の合計額</t>
    <rPh sb="0" eb="2">
      <t>エンゲイ</t>
    </rPh>
    <rPh sb="2" eb="4">
      <t>シセツ</t>
    </rPh>
    <rPh sb="4" eb="6">
      <t>キョウサイ</t>
    </rPh>
    <rPh sb="9" eb="11">
      <t>テッキョ</t>
    </rPh>
    <rPh sb="12" eb="15">
      <t>キョウサイキン</t>
    </rPh>
    <rPh sb="15" eb="17">
      <t>シハラ</t>
    </rPh>
    <rPh sb="17" eb="18">
      <t>ガク</t>
    </rPh>
    <rPh sb="19" eb="22">
      <t>ゴウケイガク</t>
    </rPh>
    <phoneticPr fontId="2"/>
  </si>
  <si>
    <t>地方単独事業（補助金分）活用状況</t>
    <rPh sb="0" eb="2">
      <t>チホウ</t>
    </rPh>
    <rPh sb="2" eb="4">
      <t>タンドク</t>
    </rPh>
    <rPh sb="4" eb="6">
      <t>ジギョウ</t>
    </rPh>
    <rPh sb="7" eb="10">
      <t>ホジョキン</t>
    </rPh>
    <rPh sb="10" eb="11">
      <t>ブン</t>
    </rPh>
    <rPh sb="12" eb="14">
      <t>カツヨウ</t>
    </rPh>
    <rPh sb="14" eb="16">
      <t>ジョウキョウ</t>
    </rPh>
    <phoneticPr fontId="2"/>
  </si>
  <si>
    <t>計
Ｄ＝Ｅ＋Ｆ＋Ｇ</t>
    <rPh sb="0" eb="1">
      <t>ケイ</t>
    </rPh>
    <phoneticPr fontId="2"/>
  </si>
  <si>
    <t>都道府県単独事業
Ｅ</t>
    <rPh sb="0" eb="4">
      <t>トドウフケン</t>
    </rPh>
    <rPh sb="4" eb="6">
      <t>タンドク</t>
    </rPh>
    <rPh sb="6" eb="8">
      <t>ジギョウ</t>
    </rPh>
    <phoneticPr fontId="2"/>
  </si>
  <si>
    <t>市町村単独事業
Ｆ</t>
    <rPh sb="0" eb="3">
      <t>シチョウソン</t>
    </rPh>
    <rPh sb="3" eb="5">
      <t>タンドク</t>
    </rPh>
    <rPh sb="5" eb="7">
      <t>ジギョウ</t>
    </rPh>
    <phoneticPr fontId="2"/>
  </si>
  <si>
    <t>その他
Ｇ</t>
    <rPh sb="2" eb="3">
      <t>タ</t>
    </rPh>
    <phoneticPr fontId="2"/>
  </si>
  <si>
    <t>A</t>
    <phoneticPr fontId="2"/>
  </si>
  <si>
    <t>B</t>
    <phoneticPr fontId="2"/>
  </si>
  <si>
    <t>Ｃ</t>
    <phoneticPr fontId="2"/>
  </si>
  <si>
    <t>Ｇ＝B/A</t>
    <phoneticPr fontId="2"/>
  </si>
  <si>
    <t>Ｈ</t>
    <phoneticPr fontId="2"/>
  </si>
  <si>
    <t>(注）</t>
  </si>
  <si>
    <t>　 事業に要する経費を「事業費」の欄に記載し、被災面積に撤去施設の助成単価を乗じた額又は事業に要する経費のいずれか低い額を「国庫補助金額算定の基礎となる事業費Ａ」の欄に記載すること。</t>
    <rPh sb="2" eb="4">
      <t>ジギョウ</t>
    </rPh>
    <rPh sb="5" eb="6">
      <t>ヨウ</t>
    </rPh>
    <rPh sb="8" eb="10">
      <t>ケイヒ</t>
    </rPh>
    <rPh sb="12" eb="15">
      <t>ジギョウヒ</t>
    </rPh>
    <rPh sb="17" eb="18">
      <t>ラン</t>
    </rPh>
    <rPh sb="19" eb="21">
      <t>キサイ</t>
    </rPh>
    <rPh sb="23" eb="25">
      <t>ヒサイ</t>
    </rPh>
    <rPh sb="25" eb="27">
      <t>メンセキ</t>
    </rPh>
    <rPh sb="28" eb="30">
      <t>テッキョ</t>
    </rPh>
    <rPh sb="30" eb="32">
      <t>シセツ</t>
    </rPh>
    <rPh sb="33" eb="35">
      <t>ジョセイ</t>
    </rPh>
    <rPh sb="35" eb="37">
      <t>タンカ</t>
    </rPh>
    <rPh sb="38" eb="39">
      <t>ジョウ</t>
    </rPh>
    <rPh sb="41" eb="42">
      <t>ガク</t>
    </rPh>
    <rPh sb="42" eb="43">
      <t>マタ</t>
    </rPh>
    <rPh sb="44" eb="46">
      <t>ジギョウ</t>
    </rPh>
    <rPh sb="47" eb="48">
      <t>ヨウ</t>
    </rPh>
    <rPh sb="50" eb="52">
      <t>ケイヒ</t>
    </rPh>
    <rPh sb="57" eb="58">
      <t>ヒク</t>
    </rPh>
    <rPh sb="59" eb="60">
      <t>ガク</t>
    </rPh>
    <rPh sb="82" eb="83">
      <t>ラン</t>
    </rPh>
    <rPh sb="84" eb="86">
      <t>キサイ</t>
    </rPh>
    <phoneticPr fontId="2"/>
  </si>
  <si>
    <t>　 助成金の額は、国庫補助金額算定の基礎となる事業費の２分の１に相当する額を限度とします。
　 なお、園芸施設共済に加入している施設について、　加入している施設の助成金の額は、共済金支払額の２分の１に相当する額を含めて「国庫補助金額算定の基礎となる事業費Ａ」の２分の１が上限です。</t>
    <rPh sb="2" eb="5">
      <t>ジョセイキン</t>
    </rPh>
    <rPh sb="6" eb="7">
      <t>ガク</t>
    </rPh>
    <rPh sb="28" eb="29">
      <t>ブン</t>
    </rPh>
    <rPh sb="32" eb="34">
      <t>ソウトウ</t>
    </rPh>
    <rPh sb="36" eb="37">
      <t>ガク</t>
    </rPh>
    <rPh sb="51" eb="53">
      <t>エンゲイ</t>
    </rPh>
    <rPh sb="53" eb="55">
      <t>シセツ</t>
    </rPh>
    <rPh sb="55" eb="57">
      <t>キョウサイ</t>
    </rPh>
    <rPh sb="58" eb="60">
      <t>カニュウ</t>
    </rPh>
    <rPh sb="64" eb="66">
      <t>シセツ</t>
    </rPh>
    <phoneticPr fontId="2"/>
  </si>
  <si>
    <t>　ただし、自己負担で強度の向上、規模拡大等を行う場合には、別紙様式第２－①号別添３を添付し、同様式の１の額を「事業費」の欄に、同様式の２の額を「国庫補助金額算定の基礎となる事業費Ａ」の欄に記載すること。</t>
    <rPh sb="46" eb="47">
      <t>ドウ</t>
    </rPh>
    <rPh sb="47" eb="49">
      <t>ヨウシキ</t>
    </rPh>
    <rPh sb="94" eb="96">
      <t>キサイ</t>
    </rPh>
    <phoneticPr fontId="2"/>
  </si>
  <si>
    <t>　なお、園芸施設共済の加入対象施設である場合に、加入している施設の助成金の額は、共済金支払額の２分の１に相当する額を含めて「国庫補助金額算定の基礎となる事業費Ａ」の２分の１が上限です。加入していない施設については、１０分の４に相当する額を上限とします。</t>
    <rPh sb="58" eb="59">
      <t>フク</t>
    </rPh>
    <rPh sb="92" eb="94">
      <t>カニュウ</t>
    </rPh>
    <rPh sb="99" eb="101">
      <t>シセツ</t>
    </rPh>
    <rPh sb="109" eb="110">
      <t>ブン</t>
    </rPh>
    <rPh sb="113" eb="115">
      <t>ソウトウ</t>
    </rPh>
    <rPh sb="117" eb="118">
      <t>ガク</t>
    </rPh>
    <rPh sb="119" eb="121">
      <t>ジョウゲン</t>
    </rPh>
    <phoneticPr fontId="2"/>
  </si>
  <si>
    <t>A</t>
    <phoneticPr fontId="2"/>
  </si>
  <si>
    <t>B</t>
    <phoneticPr fontId="2"/>
  </si>
  <si>
    <t>Ｇ</t>
    <phoneticPr fontId="2"/>
  </si>
  <si>
    <t>Ｈ</t>
    <phoneticPr fontId="2"/>
  </si>
  <si>
    <t>Ｉ</t>
    <phoneticPr fontId="2"/>
  </si>
  <si>
    <t>　農業用機械を導入する場合には、「被災機械等の整備時における国庫補助事業の活用状況欄」のうち「実施年度欄」に国庫補助事業の活用の有無にかかわらず被災前の農業用機械の導入年度を入力すること。</t>
    <rPh sb="1" eb="4">
      <t>ノウギョウヨウ</t>
    </rPh>
    <rPh sb="4" eb="6">
      <t>キカイ</t>
    </rPh>
    <rPh sb="7" eb="9">
      <t>ドウニュウ</t>
    </rPh>
    <rPh sb="11" eb="13">
      <t>バアイ</t>
    </rPh>
    <rPh sb="19" eb="22">
      <t>キカイトウ</t>
    </rPh>
    <rPh sb="23" eb="25">
      <t>セイビ</t>
    </rPh>
    <rPh sb="41" eb="42">
      <t>ラン</t>
    </rPh>
    <rPh sb="47" eb="49">
      <t>ジッシ</t>
    </rPh>
    <rPh sb="49" eb="51">
      <t>ネンド</t>
    </rPh>
    <rPh sb="51" eb="52">
      <t>ラン</t>
    </rPh>
    <rPh sb="54" eb="56">
      <t>コッコ</t>
    </rPh>
    <rPh sb="56" eb="60">
      <t>ホジョジギョウ</t>
    </rPh>
    <rPh sb="61" eb="63">
      <t>カツヨウ</t>
    </rPh>
    <rPh sb="64" eb="66">
      <t>ウム</t>
    </rPh>
    <rPh sb="72" eb="74">
      <t>ヒサイ</t>
    </rPh>
    <rPh sb="74" eb="75">
      <t>マエ</t>
    </rPh>
    <rPh sb="76" eb="79">
      <t>ノウギョウヨウ</t>
    </rPh>
    <rPh sb="79" eb="81">
      <t>キカイ</t>
    </rPh>
    <rPh sb="82" eb="84">
      <t>ドウニュウ</t>
    </rPh>
    <rPh sb="84" eb="86">
      <t>ネンド</t>
    </rPh>
    <rPh sb="87" eb="89">
      <t>ニュウリョク</t>
    </rPh>
    <phoneticPr fontId="2"/>
  </si>
  <si>
    <t>原形復旧に該当するか否か
（被災機械等整備時に国庫補助利用かつ再建の場合記入）</t>
    <rPh sb="0" eb="2">
      <t>ゲンケイ</t>
    </rPh>
    <rPh sb="2" eb="4">
      <t>フッキュウ</t>
    </rPh>
    <rPh sb="5" eb="7">
      <t>ガイトウ</t>
    </rPh>
    <rPh sb="10" eb="11">
      <t>イナ</t>
    </rPh>
    <rPh sb="14" eb="16">
      <t>ヒサイ</t>
    </rPh>
    <rPh sb="16" eb="19">
      <t>キカイナド</t>
    </rPh>
    <rPh sb="19" eb="21">
      <t>セイビ</t>
    </rPh>
    <rPh sb="21" eb="22">
      <t>ジ</t>
    </rPh>
    <rPh sb="23" eb="25">
      <t>コッコ</t>
    </rPh>
    <rPh sb="25" eb="27">
      <t>ホジョ</t>
    </rPh>
    <rPh sb="27" eb="29">
      <t>リヨウ</t>
    </rPh>
    <rPh sb="31" eb="33">
      <t>サイケン</t>
    </rPh>
    <rPh sb="34" eb="36">
      <t>バアイ</t>
    </rPh>
    <rPh sb="36" eb="38">
      <t>キニュウ</t>
    </rPh>
    <phoneticPr fontId="2"/>
  </si>
  <si>
    <t>　「担保措置の有無」の欄は、融資のための担保に供する場合、□にチェックを入れること。</t>
    <phoneticPr fontId="2"/>
  </si>
  <si>
    <t>　事業に要する経費を「事業費」及び「国庫補助金額算定の基礎となる事業費Ａ」の欄に記載すること。</t>
    <rPh sb="1" eb="3">
      <t>ジギョウ</t>
    </rPh>
    <rPh sb="4" eb="5">
      <t>ヨウ</t>
    </rPh>
    <rPh sb="7" eb="9">
      <t>ケイヒ</t>
    </rPh>
    <rPh sb="15" eb="16">
      <t>オヨ</t>
    </rPh>
    <rPh sb="40" eb="42">
      <t>キサイ</t>
    </rPh>
    <phoneticPr fontId="2"/>
  </si>
  <si>
    <t>被覆材がプラスチックで骨材が鉄骨でないハウス
（290円／㎡）</t>
    <rPh sb="0" eb="3">
      <t>ヒフクザイ</t>
    </rPh>
    <rPh sb="11" eb="13">
      <t>コツザイ</t>
    </rPh>
    <rPh sb="14" eb="16">
      <t>テッコツ</t>
    </rPh>
    <rPh sb="27" eb="28">
      <t>エン</t>
    </rPh>
    <phoneticPr fontId="2"/>
  </si>
  <si>
    <t>被覆材がプラスチックで骨材が鉄骨のハウス
（880円／㎡）</t>
    <rPh sb="0" eb="3">
      <t>ヒフクザイ</t>
    </rPh>
    <rPh sb="11" eb="13">
      <t>コツザイ</t>
    </rPh>
    <rPh sb="14" eb="16">
      <t>テッコツ</t>
    </rPh>
    <rPh sb="25" eb="26">
      <t>エン</t>
    </rPh>
    <phoneticPr fontId="2"/>
  </si>
  <si>
    <t>①のうち該当する
施設の助成単価</t>
    <rPh sb="4" eb="6">
      <t>ガイトウ</t>
    </rPh>
    <rPh sb="9" eb="11">
      <t>シセツ</t>
    </rPh>
    <rPh sb="12" eb="14">
      <t>ジョセイ</t>
    </rPh>
    <rPh sb="14" eb="16">
      <t>タンカ</t>
    </rPh>
    <phoneticPr fontId="2"/>
  </si>
  <si>
    <t>　農業用機械の取得を行う場合に記載すること。</t>
    <phoneticPr fontId="2"/>
  </si>
  <si>
    <t>　農業経営の改善を図るための取組とは、①経営面積の拡大、②農産物の品質向上、③生産コストの縮減、④新規作物の導入など被災前と比較できる定量的な目標とし、市町村と相談の上、地域の実情に応じ設定すること。</t>
    <rPh sb="1" eb="3">
      <t>ノウギョウ</t>
    </rPh>
    <rPh sb="3" eb="5">
      <t>ケイエイ</t>
    </rPh>
    <rPh sb="6" eb="8">
      <t>カイゼン</t>
    </rPh>
    <rPh sb="9" eb="10">
      <t>ハカ</t>
    </rPh>
    <rPh sb="14" eb="16">
      <t>トリクミ</t>
    </rPh>
    <rPh sb="20" eb="22">
      <t>ケイエイ</t>
    </rPh>
    <rPh sb="22" eb="24">
      <t>メンセキ</t>
    </rPh>
    <rPh sb="25" eb="27">
      <t>カクダイ</t>
    </rPh>
    <rPh sb="29" eb="32">
      <t>ノウサンブツ</t>
    </rPh>
    <rPh sb="33" eb="35">
      <t>ヒンシツ</t>
    </rPh>
    <rPh sb="35" eb="37">
      <t>コウジョウ</t>
    </rPh>
    <rPh sb="39" eb="41">
      <t>セイサン</t>
    </rPh>
    <rPh sb="45" eb="47">
      <t>シュクゲン</t>
    </rPh>
    <rPh sb="49" eb="51">
      <t>シンキ</t>
    </rPh>
    <rPh sb="51" eb="53">
      <t>サクモツ</t>
    </rPh>
    <rPh sb="54" eb="56">
      <t>ドウニュウ</t>
    </rPh>
    <rPh sb="58" eb="60">
      <t>ヒサイ</t>
    </rPh>
    <rPh sb="60" eb="61">
      <t>マエ</t>
    </rPh>
    <rPh sb="62" eb="64">
      <t>ヒカク</t>
    </rPh>
    <rPh sb="67" eb="70">
      <t>テイリョウテキ</t>
    </rPh>
    <rPh sb="71" eb="73">
      <t>モクヒョウ</t>
    </rPh>
    <rPh sb="76" eb="79">
      <t>シチョウソン</t>
    </rPh>
    <rPh sb="80" eb="82">
      <t>ソウダン</t>
    </rPh>
    <rPh sb="83" eb="84">
      <t>ウエ</t>
    </rPh>
    <rPh sb="85" eb="87">
      <t>チイキ</t>
    </rPh>
    <rPh sb="88" eb="90">
      <t>ジツジョウ</t>
    </rPh>
    <rPh sb="91" eb="92">
      <t>オウ</t>
    </rPh>
    <rPh sb="93" eb="95">
      <t>セッテイ</t>
    </rPh>
    <phoneticPr fontId="2"/>
  </si>
  <si>
    <t>　目標年度とした年度以降の年度の欄には斜線を引くこと。</t>
    <rPh sb="1" eb="3">
      <t>モクヒョウ</t>
    </rPh>
    <rPh sb="3" eb="5">
      <t>ネンド</t>
    </rPh>
    <rPh sb="8" eb="10">
      <t>ネンド</t>
    </rPh>
    <rPh sb="10" eb="12">
      <t>イコウ</t>
    </rPh>
    <rPh sb="13" eb="15">
      <t>ネンド</t>
    </rPh>
    <rPh sb="16" eb="17">
      <t>ラン</t>
    </rPh>
    <rPh sb="19" eb="21">
      <t>シャセン</t>
    </rPh>
    <rPh sb="22" eb="23">
      <t>ヒ</t>
    </rPh>
    <phoneticPr fontId="2"/>
  </si>
  <si>
    <t>　農業信用基金協会による機関補償を利用する予定である場合のみ、いずれかの□にチェックを入れること。</t>
    <rPh sb="1" eb="3">
      <t>ノウギョウ</t>
    </rPh>
    <rPh sb="3" eb="5">
      <t>シンヨウ</t>
    </rPh>
    <rPh sb="5" eb="7">
      <t>キキン</t>
    </rPh>
    <rPh sb="7" eb="9">
      <t>キョウカイ</t>
    </rPh>
    <rPh sb="12" eb="14">
      <t>キカン</t>
    </rPh>
    <rPh sb="14" eb="16">
      <t>ホショウ</t>
    </rPh>
    <rPh sb="17" eb="19">
      <t>リヨウ</t>
    </rPh>
    <rPh sb="21" eb="23">
      <t>ヨテイ</t>
    </rPh>
    <rPh sb="26" eb="28">
      <t>バアイ</t>
    </rPh>
    <phoneticPr fontId="2"/>
  </si>
  <si>
    <t xml:space="preserve">　いずれかの□にチェックを入れること。なお、機関保証の利用については、融資機関及び農業信用基金協会の審査によって希望に添えない場合があることに留意すること。
</t>
    <phoneticPr fontId="2"/>
  </si>
  <si>
    <t>Ⅱ類パイプ</t>
    <rPh sb="1" eb="2">
      <t>ルイ</t>
    </rPh>
    <phoneticPr fontId="2"/>
  </si>
  <si>
    <t>（２）施設等の撤去</t>
    <rPh sb="3" eb="5">
      <t>シセツ</t>
    </rPh>
    <rPh sb="5" eb="6">
      <t>トウ</t>
    </rPh>
    <rPh sb="7" eb="9">
      <t>テッキョ</t>
    </rPh>
    <phoneticPr fontId="2"/>
  </si>
  <si>
    <t>　「備考」欄は、消費税仕入控除税額を減額した場合には「除税額○○○円　うち国費○○○円」を、同税額がない場合には「該当なし」と、同税額が明らかでない場合には「含税額」とそれぞれ記載すること。</t>
    <phoneticPr fontId="2"/>
  </si>
  <si>
    <t>（１）機械等の再建・修繕</t>
    <rPh sb="3" eb="5">
      <t>キカイ</t>
    </rPh>
    <rPh sb="5" eb="6">
      <t>トウ</t>
    </rPh>
    <rPh sb="7" eb="9">
      <t>サイケン</t>
    </rPh>
    <rPh sb="10" eb="12">
      <t>シュウゼン</t>
    </rPh>
    <phoneticPr fontId="2"/>
  </si>
  <si>
    <t>国庫補助金額算定の基礎となる事業費</t>
    <rPh sb="0" eb="2">
      <t>コッコ</t>
    </rPh>
    <rPh sb="2" eb="5">
      <t>ホジョキン</t>
    </rPh>
    <rPh sb="5" eb="6">
      <t>ガク</t>
    </rPh>
    <rPh sb="6" eb="8">
      <t>サンテイ</t>
    </rPh>
    <rPh sb="9" eb="11">
      <t>キソ</t>
    </rPh>
    <rPh sb="14" eb="17">
      <t>ジギョウヒ</t>
    </rPh>
    <phoneticPr fontId="2"/>
  </si>
  <si>
    <t>園芸施設共済等加入予定年月</t>
    <rPh sb="0" eb="2">
      <t>エンゲイ</t>
    </rPh>
    <rPh sb="2" eb="4">
      <t>シセツ</t>
    </rPh>
    <rPh sb="4" eb="7">
      <t>キョウサイナド</t>
    </rPh>
    <rPh sb="7" eb="9">
      <t>カニュウ</t>
    </rPh>
    <rPh sb="9" eb="11">
      <t>ヨテイ</t>
    </rPh>
    <rPh sb="11" eb="13">
      <t>ネンゲツ</t>
    </rPh>
    <phoneticPr fontId="2"/>
  </si>
  <si>
    <t>保険会社等の名称</t>
    <rPh sb="0" eb="2">
      <t>ホケン</t>
    </rPh>
    <rPh sb="2" eb="4">
      <t>ガイシャ</t>
    </rPh>
    <rPh sb="4" eb="5">
      <t>トウ</t>
    </rPh>
    <rPh sb="6" eb="8">
      <t>メイショウ</t>
    </rPh>
    <phoneticPr fontId="2"/>
  </si>
  <si>
    <t>※本事業の実施に当たり、園芸施設共済等への加入状況を確認するため、本申請に係る個人情報（氏名、住所その他）について、関係自治体の関係部署や共済組合等に提供することへの同意があったものとします。</t>
    <phoneticPr fontId="2"/>
  </si>
  <si>
    <r>
      <t>　施設の設置箇所を移動して再建する場合の「施工住所」欄の記載については、移動後の住所を記載し、その下段に移動前の住所を括弧書きで記載すること。</t>
    </r>
    <r>
      <rPr>
        <sz val="2"/>
        <rFont val="ＭＳ Ｐゴシック"/>
        <family val="3"/>
        <charset val="128"/>
      </rPr>
      <t xml:space="preserve">
</t>
    </r>
    <r>
      <rPr>
        <sz val="8"/>
        <rFont val="ＭＳ Ｐゴシック"/>
        <family val="3"/>
        <charset val="128"/>
      </rPr>
      <t xml:space="preserve">　園芸施設共済の引受対象となる施設の再建・修繕等を行う場合、再建等した施設について、園芸施設共済等の保険の加入が必要であるため、加入予定年月及び保険会社等の名称欄を記載すること。
</t>
    </r>
    <rPh sb="1" eb="3">
      <t>シセツ</t>
    </rPh>
    <rPh sb="4" eb="6">
      <t>セッチ</t>
    </rPh>
    <rPh sb="6" eb="8">
      <t>カショ</t>
    </rPh>
    <rPh sb="9" eb="11">
      <t>イドウ</t>
    </rPh>
    <rPh sb="13" eb="15">
      <t>サイケン</t>
    </rPh>
    <rPh sb="17" eb="19">
      <t>バアイ</t>
    </rPh>
    <rPh sb="21" eb="23">
      <t>セコウ</t>
    </rPh>
    <rPh sb="23" eb="25">
      <t>ジュウショ</t>
    </rPh>
    <rPh sb="26" eb="27">
      <t>ラン</t>
    </rPh>
    <rPh sb="28" eb="30">
      <t>キサイ</t>
    </rPh>
    <rPh sb="36" eb="39">
      <t>イドウゴ</t>
    </rPh>
    <rPh sb="40" eb="42">
      <t>ジュウショ</t>
    </rPh>
    <rPh sb="43" eb="45">
      <t>キサイ</t>
    </rPh>
    <rPh sb="49" eb="51">
      <t>ゲダン</t>
    </rPh>
    <rPh sb="52" eb="55">
      <t>イドウマエ</t>
    </rPh>
    <rPh sb="56" eb="58">
      <t>ジュウショ</t>
    </rPh>
    <rPh sb="59" eb="62">
      <t>カッコガ</t>
    </rPh>
    <rPh sb="64" eb="66">
      <t>キサイ</t>
    </rPh>
    <phoneticPr fontId="2"/>
  </si>
  <si>
    <t>被災農業者向け経営体育成支援事業(平成30年台風第24号)　経営体調書</t>
    <rPh sb="7" eb="10">
      <t>ケイエイタイ</t>
    </rPh>
    <rPh sb="10" eb="12">
      <t>イクセイ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</si>
</sst>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_ "/>
    <numFmt numFmtId="177" formatCode="[$-411]ggge&quot;年&quot;m&quot;月&quot;d&quot;日&quot;;@"/>
    <numFmt numFmtId="178" formatCode="0.000%"/>
    <numFmt numFmtId="179" formatCode="&quot;除&quot;&quot;税&quot;&quot;額&quot;\ #,##0\ &quot;円&quot;"/>
    <numFmt numFmtId="180" formatCode="&quot;う&quot;&quot;ち&quot;&quot;国&quot;&quot;費&quot;\ #,##0\ &quot;円&quot;"/>
    <numFmt numFmtId="182" formatCode="0.00000_ "/>
    <numFmt numFmtId="183" formatCode="#,##0&quot;円／㎡&quot;"/>
    <numFmt numFmtId="184" formatCode="&quot;うち国費&quot;\ #,##0\ &quot;円&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明朝"/>
      <family val="1"/>
      <charset val="128"/>
    </font>
    <font>
      <sz val="9"/>
      <name val="ＭＳ Ｐ明朝"/>
      <family val="1"/>
      <charset val="128"/>
    </font>
    <font>
      <sz val="8"/>
      <name val="ＭＳ Ｐ明朝"/>
      <family val="1"/>
      <charset val="128"/>
    </font>
    <font>
      <sz val="14"/>
      <name val="ＭＳ Ｐゴシック"/>
      <family val="3"/>
      <charset val="128"/>
    </font>
    <font>
      <b/>
      <sz val="9"/>
      <color rgb="FF000000"/>
      <name val="ＭＳ Ｐゴシック"/>
      <family val="3"/>
      <charset val="128"/>
    </font>
    <font>
      <sz val="9"/>
      <name val="ＭＳ Ｐゴシック"/>
      <family val="3"/>
      <charset val="128"/>
    </font>
    <font>
      <b/>
      <sz val="8"/>
      <name val="ＭＳ Ｐゴシック"/>
      <family val="3"/>
      <charset val="128"/>
    </font>
    <font>
      <strike/>
      <sz val="8"/>
      <name val="ＭＳ Ｐゴシック"/>
      <family val="3"/>
      <charset val="128"/>
    </font>
    <font>
      <sz val="8"/>
      <name val="ＭＳ Ｐゴシック"/>
      <family val="3"/>
      <charset val="128"/>
    </font>
    <font>
      <strike/>
      <sz val="11"/>
      <name val="ＭＳ Ｐゴシック"/>
      <family val="3"/>
      <charset val="128"/>
    </font>
    <font>
      <sz val="10.5"/>
      <name val="ＭＳ Ｐゴシック"/>
      <family val="3"/>
      <charset val="128"/>
    </font>
    <font>
      <sz val="9"/>
      <color indexed="81"/>
      <name val="ＭＳ Ｐゴシック"/>
      <family val="3"/>
      <charset val="128"/>
    </font>
    <font>
      <b/>
      <sz val="9"/>
      <color indexed="81"/>
      <name val="ＭＳ Ｐゴシック"/>
      <family val="3"/>
      <charset val="128"/>
    </font>
    <font>
      <sz val="9"/>
      <color rgb="FF000000"/>
      <name val="ＭＳ Ｐゴシック"/>
      <family val="3"/>
      <charset val="128"/>
    </font>
    <font>
      <sz val="11"/>
      <name val="ＭＳ Ｐ明朝"/>
      <family val="1"/>
      <charset val="128"/>
    </font>
    <font>
      <sz val="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FF"/>
        <bgColor rgb="FF000000"/>
      </patternFill>
    </fill>
    <fill>
      <patternFill patternType="solid">
        <fgColor rgb="FFFFFF99"/>
        <bgColor rgb="FF000000"/>
      </patternFill>
    </fill>
  </fills>
  <borders count="3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xf numFmtId="6" fontId="1" fillId="0" borderId="0" applyFont="0" applyFill="0" applyBorder="0" applyAlignment="0" applyProtection="0">
      <alignment vertical="center"/>
    </xf>
  </cellStyleXfs>
  <cellXfs count="475">
    <xf numFmtId="0" fontId="0" fillId="0" borderId="0" xfId="0">
      <alignment vertical="center"/>
    </xf>
    <xf numFmtId="0" fontId="0" fillId="2" borderId="0" xfId="0" applyFont="1" applyFill="1">
      <alignment vertical="center"/>
    </xf>
    <xf numFmtId="0" fontId="0" fillId="2" borderId="0" xfId="0" applyFont="1" applyFill="1" applyBorder="1">
      <alignment vertical="center"/>
    </xf>
    <xf numFmtId="0" fontId="0" fillId="0" borderId="0" xfId="0" applyFont="1" applyFill="1" applyBorder="1">
      <alignment vertical="center"/>
    </xf>
    <xf numFmtId="0" fontId="12" fillId="2" borderId="0" xfId="0" applyFont="1" applyFill="1" applyBorder="1" applyAlignment="1">
      <alignment vertical="center"/>
    </xf>
    <xf numFmtId="0" fontId="12" fillId="2" borderId="0" xfId="0" applyFont="1" applyFill="1">
      <alignment vertical="center"/>
    </xf>
    <xf numFmtId="0" fontId="12" fillId="2" borderId="0" xfId="0" applyFont="1" applyFill="1" applyBorder="1">
      <alignment vertical="center"/>
    </xf>
    <xf numFmtId="0" fontId="0" fillId="2" borderId="0" xfId="0" applyFont="1" applyFill="1" applyBorder="1" applyAlignment="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0" fillId="2" borderId="0" xfId="0" applyFont="1" applyFill="1" applyAlignment="1">
      <alignment vertical="center"/>
    </xf>
    <xf numFmtId="0" fontId="12" fillId="2" borderId="1"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xf>
    <xf numFmtId="0" fontId="12" fillId="2" borderId="0" xfId="0" applyFont="1" applyFill="1" applyBorder="1" applyAlignment="1">
      <alignment vertical="center" shrinkToFit="1"/>
    </xf>
    <xf numFmtId="0" fontId="12" fillId="2" borderId="0" xfId="0" applyFont="1" applyFill="1" applyAlignment="1" applyProtection="1">
      <alignment vertical="center"/>
      <protection locked="0"/>
    </xf>
    <xf numFmtId="0" fontId="12" fillId="2" borderId="0" xfId="0" applyFont="1" applyFill="1" applyAlignment="1" applyProtection="1">
      <alignment vertical="center" wrapText="1"/>
      <protection locked="0"/>
    </xf>
    <xf numFmtId="0" fontId="10" fillId="2" borderId="0" xfId="0" applyFont="1" applyFill="1">
      <alignment vertical="center"/>
    </xf>
    <xf numFmtId="0" fontId="12" fillId="2" borderId="0" xfId="0" applyFont="1" applyFill="1" applyAlignment="1">
      <alignment vertical="center" wrapText="1"/>
    </xf>
    <xf numFmtId="0" fontId="12" fillId="2" borderId="0" xfId="0" applyFont="1" applyFill="1" applyBorder="1" applyAlignment="1">
      <alignment vertical="top" wrapText="1"/>
    </xf>
    <xf numFmtId="0" fontId="0" fillId="2" borderId="0" xfId="0" applyFont="1" applyFill="1" applyProtection="1">
      <alignment vertical="center"/>
      <protection locked="0"/>
    </xf>
    <xf numFmtId="0" fontId="12" fillId="2" borderId="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2" xfId="0" applyFont="1" applyFill="1" applyBorder="1" applyAlignment="1"/>
    <xf numFmtId="0" fontId="12" fillId="2" borderId="2" xfId="0" applyFont="1" applyFill="1" applyBorder="1" applyAlignment="1" applyProtection="1">
      <alignment horizontal="right" vertical="top"/>
      <protection locked="0"/>
    </xf>
    <xf numFmtId="0" fontId="12" fillId="2" borderId="2" xfId="0" applyFont="1" applyFill="1" applyBorder="1" applyAlignment="1">
      <alignment horizontal="left" vertical="top" wrapText="1"/>
    </xf>
    <xf numFmtId="0" fontId="0" fillId="2" borderId="0" xfId="0" applyFont="1" applyFill="1" applyBorder="1" applyAlignment="1"/>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5" xfId="0" applyFont="1" applyFill="1" applyBorder="1" applyAlignment="1">
      <alignment horizontal="right" vertical="center" wrapText="1"/>
    </xf>
    <xf numFmtId="0" fontId="0" fillId="2" borderId="15" xfId="0" applyFont="1" applyFill="1" applyBorder="1" applyAlignment="1">
      <alignment horizontal="center" vertical="center"/>
    </xf>
    <xf numFmtId="0" fontId="0" fillId="2" borderId="7" xfId="0" applyFont="1" applyFill="1" applyBorder="1" applyAlignment="1">
      <alignment vertical="center"/>
    </xf>
    <xf numFmtId="0" fontId="0" fillId="2" borderId="3" xfId="0" applyFont="1" applyFill="1" applyBorder="1" applyAlignment="1">
      <alignment vertical="center" wrapText="1"/>
    </xf>
    <xf numFmtId="0" fontId="0" fillId="2" borderId="16" xfId="0" applyFont="1" applyFill="1" applyBorder="1" applyAlignment="1">
      <alignment vertical="center" wrapText="1"/>
    </xf>
    <xf numFmtId="0" fontId="0" fillId="2" borderId="15" xfId="0" applyFont="1" applyFill="1" applyBorder="1" applyAlignment="1">
      <alignment vertical="center" wrapText="1"/>
    </xf>
    <xf numFmtId="0" fontId="0" fillId="2" borderId="15" xfId="0" applyFont="1" applyFill="1" applyBorder="1" applyAlignment="1">
      <alignment horizontal="center" vertical="center" wrapText="1"/>
    </xf>
    <xf numFmtId="0" fontId="0" fillId="2" borderId="8" xfId="0" applyFont="1" applyFill="1" applyBorder="1" applyAlignment="1" applyProtection="1">
      <alignment vertical="center"/>
      <protection locked="0"/>
    </xf>
    <xf numFmtId="0" fontId="0" fillId="2" borderId="16" xfId="0" applyFont="1" applyFill="1" applyBorder="1" applyAlignment="1" applyProtection="1">
      <alignment vertical="center"/>
      <protection locked="0"/>
    </xf>
    <xf numFmtId="0" fontId="0" fillId="2" borderId="15" xfId="0" applyFont="1" applyFill="1" applyBorder="1" applyAlignment="1" applyProtection="1">
      <alignment vertical="center"/>
      <protection locked="0"/>
    </xf>
    <xf numFmtId="0" fontId="0" fillId="2" borderId="16" xfId="0" applyFont="1" applyFill="1" applyBorder="1" applyAlignment="1">
      <alignment horizontal="center" vertical="center"/>
    </xf>
    <xf numFmtId="0" fontId="0" fillId="2" borderId="17" xfId="0" applyFont="1" applyFill="1" applyBorder="1" applyAlignment="1" applyProtection="1">
      <alignment vertical="center"/>
      <protection locked="0"/>
    </xf>
    <xf numFmtId="0" fontId="0" fillId="2" borderId="10" xfId="0" applyFont="1" applyFill="1" applyBorder="1" applyAlignment="1" applyProtection="1">
      <alignment vertical="center"/>
      <protection locked="0"/>
    </xf>
    <xf numFmtId="0" fontId="0" fillId="2" borderId="15" xfId="0" applyFont="1" applyFill="1" applyBorder="1" applyAlignment="1" applyProtection="1">
      <alignment horizontal="center" vertical="center"/>
      <protection locked="0"/>
    </xf>
    <xf numFmtId="0" fontId="0" fillId="2" borderId="0" xfId="0" applyFont="1" applyFill="1" applyBorder="1" applyAlignment="1" applyProtection="1">
      <alignment vertical="center"/>
      <protection locked="0"/>
    </xf>
    <xf numFmtId="38" fontId="0" fillId="2" borderId="0" xfId="2" applyFont="1" applyFill="1">
      <alignment vertical="center"/>
    </xf>
    <xf numFmtId="176" fontId="12" fillId="3" borderId="0" xfId="0" applyNumberFormat="1" applyFont="1" applyFill="1" applyBorder="1" applyAlignment="1" applyProtection="1">
      <alignment vertical="center"/>
    </xf>
    <xf numFmtId="176" fontId="12" fillId="2" borderId="0" xfId="0" applyNumberFormat="1" applyFont="1" applyFill="1" applyBorder="1" applyAlignment="1">
      <alignment horizontal="right" vertical="center"/>
    </xf>
    <xf numFmtId="176" fontId="12" fillId="2" borderId="0" xfId="0" applyNumberFormat="1" applyFont="1" applyFill="1" applyBorder="1" applyAlignment="1">
      <alignment vertical="center"/>
    </xf>
    <xf numFmtId="178" fontId="12" fillId="2" borderId="0" xfId="1" applyNumberFormat="1" applyFont="1" applyFill="1" applyBorder="1" applyAlignment="1">
      <alignment horizontal="center" vertical="center"/>
    </xf>
    <xf numFmtId="176" fontId="12" fillId="2" borderId="0" xfId="1" applyNumberFormat="1" applyFont="1" applyFill="1" applyBorder="1" applyAlignment="1">
      <alignment vertical="center"/>
    </xf>
    <xf numFmtId="182" fontId="0" fillId="2" borderId="0" xfId="0" applyNumberFormat="1" applyFont="1" applyFill="1" applyProtection="1">
      <alignment vertical="center"/>
      <protection locked="0"/>
    </xf>
    <xf numFmtId="0" fontId="12" fillId="2" borderId="1" xfId="0" applyFont="1" applyFill="1" applyBorder="1" applyAlignment="1" applyProtection="1">
      <alignment vertical="center"/>
      <protection locked="0"/>
    </xf>
    <xf numFmtId="0" fontId="12" fillId="2" borderId="0" xfId="0" applyFont="1" applyFill="1" applyAlignment="1">
      <alignment vertical="center"/>
    </xf>
    <xf numFmtId="0" fontId="12" fillId="4" borderId="0" xfId="0" applyFont="1" applyFill="1" applyBorder="1">
      <alignment vertical="center"/>
    </xf>
    <xf numFmtId="0" fontId="9" fillId="4" borderId="0" xfId="0" applyFont="1" applyFill="1" applyBorder="1">
      <alignment vertical="center"/>
    </xf>
    <xf numFmtId="0" fontId="12" fillId="4" borderId="0" xfId="0" applyFont="1" applyFill="1" applyBorder="1" applyAlignment="1">
      <alignment horizontal="center" vertical="center"/>
    </xf>
    <xf numFmtId="0" fontId="12" fillId="4" borderId="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0" fillId="2" borderId="0" xfId="0" applyFont="1" applyFill="1" applyBorder="1" applyAlignment="1">
      <alignment vertical="center" wrapText="1"/>
    </xf>
    <xf numFmtId="0" fontId="0" fillId="2" borderId="0" xfId="0" applyFont="1" applyFill="1" applyBorder="1" applyAlignment="1">
      <alignment horizontal="right" vertical="center" wrapText="1"/>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179" fontId="12" fillId="2" borderId="15" xfId="0" applyNumberFormat="1" applyFont="1" applyFill="1" applyBorder="1" applyAlignment="1" applyProtection="1">
      <alignment horizontal="center" vertical="center"/>
    </xf>
    <xf numFmtId="182" fontId="9" fillId="2" borderId="10" xfId="0" applyNumberFormat="1" applyFont="1" applyFill="1" applyBorder="1" applyProtection="1">
      <alignment vertical="center"/>
      <protection locked="0"/>
    </xf>
    <xf numFmtId="0" fontId="9" fillId="2" borderId="15" xfId="0" applyFont="1" applyFill="1" applyBorder="1">
      <alignment vertical="center"/>
    </xf>
    <xf numFmtId="0" fontId="0" fillId="2" borderId="0" xfId="0" applyFont="1" applyFill="1" applyBorder="1" applyAlignment="1" applyProtection="1">
      <alignment horizontal="center" vertical="center"/>
      <protection locked="0"/>
    </xf>
    <xf numFmtId="0" fontId="0" fillId="2" borderId="0" xfId="0" applyFont="1" applyFill="1" applyBorder="1" applyProtection="1">
      <alignment vertical="center"/>
      <protection locked="0"/>
    </xf>
    <xf numFmtId="179" fontId="9" fillId="4" borderId="15" xfId="0" applyNumberFormat="1" applyFont="1" applyFill="1" applyBorder="1" applyAlignment="1" applyProtection="1">
      <alignment horizontal="center" vertical="center"/>
    </xf>
    <xf numFmtId="182" fontId="9" fillId="4" borderId="10" xfId="0" applyNumberFormat="1" applyFont="1" applyFill="1" applyBorder="1" applyProtection="1">
      <alignment vertical="center"/>
      <protection locked="0"/>
    </xf>
    <xf numFmtId="182" fontId="9" fillId="4" borderId="0" xfId="0" applyNumberFormat="1" applyFont="1" applyFill="1" applyBorder="1" applyProtection="1">
      <alignment vertical="center"/>
      <protection locked="0"/>
    </xf>
    <xf numFmtId="0" fontId="12" fillId="0" borderId="0" xfId="0" applyFont="1" applyFill="1" applyBorder="1" applyAlignment="1">
      <alignment vertical="center" shrinkToFit="1"/>
    </xf>
    <xf numFmtId="0" fontId="9" fillId="0" borderId="0" xfId="0" applyFont="1" applyFill="1" applyBorder="1">
      <alignment vertical="center"/>
    </xf>
    <xf numFmtId="0" fontId="12" fillId="4" borderId="0" xfId="0" applyFont="1" applyFill="1" applyBorder="1" applyAlignment="1">
      <alignment vertical="center" shrinkToFit="1"/>
    </xf>
    <xf numFmtId="0" fontId="12" fillId="4" borderId="0" xfId="0" applyFont="1" applyFill="1" applyBorder="1" applyAlignment="1">
      <alignment horizontal="left" vertical="center"/>
    </xf>
    <xf numFmtId="0" fontId="12" fillId="0" borderId="0" xfId="0" applyFont="1" applyFill="1" applyAlignment="1">
      <alignment vertical="center" shrinkToFit="1"/>
    </xf>
    <xf numFmtId="0" fontId="12" fillId="2" borderId="0" xfId="0" applyFont="1" applyFill="1" applyAlignment="1">
      <alignment vertical="center" shrinkToFit="1"/>
    </xf>
    <xf numFmtId="0" fontId="11" fillId="2" borderId="0" xfId="0" applyFont="1" applyFill="1">
      <alignment vertical="center"/>
    </xf>
    <xf numFmtId="0" fontId="13" fillId="2" borderId="0" xfId="0" applyFont="1" applyFill="1" applyAlignment="1">
      <alignment horizontal="right" vertical="center"/>
    </xf>
    <xf numFmtId="176" fontId="12" fillId="2" borderId="0" xfId="0" applyNumberFormat="1" applyFont="1" applyFill="1">
      <alignment vertical="center"/>
    </xf>
    <xf numFmtId="177" fontId="12" fillId="2" borderId="1" xfId="0" applyNumberFormat="1" applyFont="1" applyFill="1" applyBorder="1" applyAlignment="1">
      <alignment vertical="center"/>
    </xf>
    <xf numFmtId="177" fontId="12" fillId="2" borderId="5" xfId="0" applyNumberFormat="1" applyFont="1" applyFill="1" applyBorder="1" applyAlignment="1">
      <alignment vertical="center"/>
    </xf>
    <xf numFmtId="177" fontId="12" fillId="2" borderId="2" xfId="0" applyNumberFormat="1" applyFont="1" applyFill="1" applyBorder="1" applyAlignment="1">
      <alignment vertical="center"/>
    </xf>
    <xf numFmtId="177" fontId="12" fillId="2" borderId="3" xfId="0" applyNumberFormat="1" applyFont="1" applyFill="1" applyBorder="1" applyAlignment="1">
      <alignment vertical="center"/>
    </xf>
    <xf numFmtId="0" fontId="14" fillId="2" borderId="0" xfId="0" applyFont="1" applyFill="1" applyBorder="1">
      <alignment vertical="center"/>
    </xf>
    <xf numFmtId="0" fontId="12" fillId="2" borderId="2" xfId="0" applyFont="1" applyFill="1" applyBorder="1" applyAlignment="1" applyProtection="1">
      <alignment horizontal="center" vertical="center"/>
      <protection locked="0"/>
    </xf>
    <xf numFmtId="0" fontId="12" fillId="2" borderId="21" xfId="0" applyFont="1" applyFill="1" applyBorder="1" applyAlignment="1">
      <alignment vertical="center" wrapText="1"/>
    </xf>
    <xf numFmtId="0" fontId="12" fillId="2" borderId="7" xfId="0" applyFont="1" applyFill="1" applyBorder="1" applyAlignment="1">
      <alignment vertical="center" wrapText="1"/>
    </xf>
    <xf numFmtId="0" fontId="9" fillId="2" borderId="0" xfId="0" applyFont="1" applyFill="1" applyBorder="1" applyAlignment="1">
      <alignment vertical="top" wrapText="1"/>
    </xf>
    <xf numFmtId="0" fontId="5" fillId="4" borderId="15" xfId="0" applyFont="1" applyFill="1" applyBorder="1">
      <alignment vertical="center"/>
    </xf>
    <xf numFmtId="0" fontId="5" fillId="2" borderId="15" xfId="0" applyFont="1" applyFill="1" applyBorder="1">
      <alignment vertical="center"/>
    </xf>
    <xf numFmtId="0" fontId="0" fillId="2" borderId="0" xfId="0" applyFont="1" applyFill="1">
      <alignment vertical="center"/>
    </xf>
    <xf numFmtId="0" fontId="12" fillId="2" borderId="7"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0" fillId="2" borderId="0" xfId="0" applyFont="1" applyFill="1">
      <alignment vertical="center"/>
    </xf>
    <xf numFmtId="49" fontId="12" fillId="2" borderId="9" xfId="0" applyNumberFormat="1" applyFont="1" applyFill="1" applyBorder="1" applyAlignment="1" applyProtection="1">
      <alignment vertical="center"/>
      <protection locked="0"/>
    </xf>
    <xf numFmtId="49" fontId="12" fillId="2" borderId="1" xfId="0" applyNumberFormat="1" applyFont="1" applyFill="1" applyBorder="1" applyAlignment="1" applyProtection="1">
      <alignment vertical="center"/>
      <protection locked="0"/>
    </xf>
    <xf numFmtId="49" fontId="12" fillId="2" borderId="7" xfId="0" applyNumberFormat="1" applyFont="1" applyFill="1" applyBorder="1" applyAlignment="1" applyProtection="1">
      <alignment vertical="center"/>
      <protection locked="0"/>
    </xf>
    <xf numFmtId="49" fontId="12" fillId="2" borderId="2" xfId="0" applyNumberFormat="1" applyFont="1" applyFill="1" applyBorder="1" applyAlignment="1" applyProtection="1">
      <alignment vertical="center"/>
      <protection locked="0"/>
    </xf>
    <xf numFmtId="0" fontId="12" fillId="2" borderId="1" xfId="0" applyFont="1" applyFill="1" applyBorder="1" applyAlignment="1">
      <alignment horizontal="center" vertical="top"/>
    </xf>
    <xf numFmtId="0" fontId="12" fillId="2" borderId="0" xfId="0" applyFont="1" applyFill="1" applyBorder="1" applyAlignment="1">
      <alignment vertical="top" wrapText="1"/>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179" fontId="12" fillId="3" borderId="9" xfId="0" applyNumberFormat="1" applyFont="1" applyFill="1" applyBorder="1" applyAlignment="1" applyProtection="1">
      <alignment horizontal="center" vertical="center"/>
    </xf>
    <xf numFmtId="179" fontId="12" fillId="3" borderId="1" xfId="0" applyNumberFormat="1" applyFont="1" applyFill="1" applyBorder="1" applyAlignment="1" applyProtection="1">
      <alignment horizontal="center" vertical="center"/>
    </xf>
    <xf numFmtId="0" fontId="5" fillId="2" borderId="3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2" fillId="2" borderId="0" xfId="0" applyFont="1" applyFill="1" applyAlignment="1">
      <alignment vertical="center" wrapText="1"/>
    </xf>
    <xf numFmtId="0" fontId="18" fillId="2" borderId="9"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2" fillId="2" borderId="29" xfId="0" applyFont="1" applyFill="1" applyBorder="1" applyAlignment="1">
      <alignment horizontal="center" vertical="center" wrapText="1"/>
    </xf>
    <xf numFmtId="0" fontId="12" fillId="2" borderId="1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176" fontId="12" fillId="0" borderId="9" xfId="0" applyNumberFormat="1" applyFont="1" applyFill="1" applyBorder="1" applyAlignment="1" applyProtection="1">
      <alignment vertical="center"/>
    </xf>
    <xf numFmtId="176" fontId="12" fillId="0" borderId="1" xfId="0" applyNumberFormat="1" applyFont="1" applyFill="1" applyBorder="1" applyAlignment="1" applyProtection="1">
      <alignment vertical="center"/>
    </xf>
    <xf numFmtId="176" fontId="12" fillId="0" borderId="5" xfId="0" applyNumberFormat="1" applyFont="1" applyFill="1" applyBorder="1" applyAlignment="1" applyProtection="1">
      <alignment vertical="center"/>
    </xf>
    <xf numFmtId="176" fontId="12" fillId="0" borderId="7" xfId="0" applyNumberFormat="1" applyFont="1" applyFill="1" applyBorder="1" applyAlignment="1" applyProtection="1">
      <alignment vertical="center"/>
    </xf>
    <xf numFmtId="176" fontId="12" fillId="0" borderId="2" xfId="0" applyNumberFormat="1" applyFont="1" applyFill="1" applyBorder="1" applyAlignment="1" applyProtection="1">
      <alignment vertical="center"/>
    </xf>
    <xf numFmtId="176" fontId="12" fillId="0" borderId="3" xfId="0" applyNumberFormat="1" applyFont="1" applyFill="1" applyBorder="1" applyAlignment="1" applyProtection="1">
      <alignment vertical="center"/>
    </xf>
    <xf numFmtId="179" fontId="12" fillId="3" borderId="18" xfId="0" applyNumberFormat="1" applyFont="1" applyFill="1" applyBorder="1" applyAlignment="1" applyProtection="1">
      <alignment horizontal="center" vertical="center"/>
    </xf>
    <xf numFmtId="179" fontId="12" fillId="3" borderId="19" xfId="0" applyNumberFormat="1" applyFont="1" applyFill="1" applyBorder="1" applyAlignment="1" applyProtection="1">
      <alignment horizontal="center" vertical="center"/>
    </xf>
    <xf numFmtId="179" fontId="12" fillId="3" borderId="20" xfId="0" applyNumberFormat="1" applyFont="1" applyFill="1" applyBorder="1" applyAlignment="1" applyProtection="1">
      <alignment horizontal="center" vertical="center"/>
    </xf>
    <xf numFmtId="184" fontId="12" fillId="3" borderId="7" xfId="1" applyNumberFormat="1" applyFont="1" applyFill="1" applyBorder="1" applyAlignment="1" applyProtection="1">
      <alignment horizontal="center" vertical="center" shrinkToFit="1"/>
    </xf>
    <xf numFmtId="184" fontId="12" fillId="3" borderId="2" xfId="1" applyNumberFormat="1" applyFont="1" applyFill="1" applyBorder="1" applyAlignment="1" applyProtection="1">
      <alignment horizontal="center" vertical="center" shrinkToFit="1"/>
    </xf>
    <xf numFmtId="184" fontId="12" fillId="3" borderId="3" xfId="1" applyNumberFormat="1" applyFont="1" applyFill="1" applyBorder="1" applyAlignment="1" applyProtection="1">
      <alignment horizontal="center" vertical="center" shrinkToFit="1"/>
    </xf>
    <xf numFmtId="0" fontId="12" fillId="2" borderId="0" xfId="0" applyFont="1" applyFill="1" applyAlignment="1">
      <alignment vertical="top" wrapText="1"/>
    </xf>
    <xf numFmtId="0" fontId="12" fillId="4" borderId="15" xfId="0" applyFont="1" applyFill="1" applyBorder="1" applyAlignment="1" applyProtection="1">
      <alignment horizontal="center" vertical="center"/>
      <protection locked="0"/>
    </xf>
    <xf numFmtId="183" fontId="12" fillId="4" borderId="9" xfId="0" applyNumberFormat="1" applyFont="1" applyFill="1" applyBorder="1" applyAlignment="1" applyProtection="1">
      <alignment horizontal="center" vertical="center"/>
      <protection locked="0"/>
    </xf>
    <xf numFmtId="183" fontId="12" fillId="4" borderId="1" xfId="0" applyNumberFormat="1" applyFont="1" applyFill="1" applyBorder="1" applyAlignment="1" applyProtection="1">
      <alignment horizontal="center" vertical="center"/>
      <protection locked="0"/>
    </xf>
    <xf numFmtId="183" fontId="12" fillId="4" borderId="5" xfId="0" applyNumberFormat="1" applyFont="1" applyFill="1" applyBorder="1" applyAlignment="1" applyProtection="1">
      <alignment horizontal="center" vertical="center"/>
      <protection locked="0"/>
    </xf>
    <xf numFmtId="183" fontId="12" fillId="4" borderId="7" xfId="0" applyNumberFormat="1" applyFont="1" applyFill="1" applyBorder="1" applyAlignment="1" applyProtection="1">
      <alignment horizontal="center" vertical="center"/>
      <protection locked="0"/>
    </xf>
    <xf numFmtId="183" fontId="12" fillId="4" borderId="2" xfId="0" applyNumberFormat="1" applyFont="1" applyFill="1" applyBorder="1" applyAlignment="1" applyProtection="1">
      <alignment horizontal="center" vertical="center"/>
      <protection locked="0"/>
    </xf>
    <xf numFmtId="183" fontId="12" fillId="4" borderId="3" xfId="0" applyNumberFormat="1" applyFont="1" applyFill="1" applyBorder="1" applyAlignment="1" applyProtection="1">
      <alignment horizontal="center" vertical="center"/>
      <protection locked="0"/>
    </xf>
    <xf numFmtId="0" fontId="12" fillId="4" borderId="9"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57" fontId="12" fillId="4" borderId="9" xfId="0" applyNumberFormat="1" applyFont="1" applyFill="1" applyBorder="1" applyAlignment="1" applyProtection="1">
      <alignment horizontal="center" vertical="center"/>
      <protection locked="0"/>
    </xf>
    <xf numFmtId="57" fontId="12" fillId="4" borderId="1" xfId="0" applyNumberFormat="1" applyFont="1" applyFill="1" applyBorder="1" applyAlignment="1" applyProtection="1">
      <alignment horizontal="center" vertical="center"/>
      <protection locked="0"/>
    </xf>
    <xf numFmtId="57" fontId="12" fillId="4" borderId="5" xfId="0" applyNumberFormat="1" applyFont="1" applyFill="1" applyBorder="1" applyAlignment="1" applyProtection="1">
      <alignment horizontal="center" vertical="center"/>
      <protection locked="0"/>
    </xf>
    <xf numFmtId="57" fontId="12" fillId="4" borderId="7" xfId="0" applyNumberFormat="1" applyFont="1" applyFill="1" applyBorder="1" applyAlignment="1" applyProtection="1">
      <alignment horizontal="center" vertical="center"/>
      <protection locked="0"/>
    </xf>
    <xf numFmtId="57" fontId="12" fillId="4" borderId="2" xfId="0" applyNumberFormat="1" applyFont="1" applyFill="1" applyBorder="1" applyAlignment="1" applyProtection="1">
      <alignment horizontal="center" vertical="center"/>
      <protection locked="0"/>
    </xf>
    <xf numFmtId="57" fontId="12" fillId="4" borderId="3" xfId="0" applyNumberFormat="1"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176" fontId="12" fillId="2" borderId="9" xfId="0" applyNumberFormat="1" applyFont="1" applyFill="1" applyBorder="1" applyAlignment="1" applyProtection="1">
      <alignment vertical="center"/>
      <protection locked="0"/>
    </xf>
    <xf numFmtId="176" fontId="12" fillId="2" borderId="1" xfId="0" applyNumberFormat="1" applyFont="1" applyFill="1" applyBorder="1" applyAlignment="1" applyProtection="1">
      <alignment vertical="center"/>
      <protection locked="0"/>
    </xf>
    <xf numFmtId="176" fontId="12" fillId="2" borderId="5" xfId="0" applyNumberFormat="1" applyFont="1" applyFill="1" applyBorder="1" applyAlignment="1" applyProtection="1">
      <alignment vertical="center"/>
      <protection locked="0"/>
    </xf>
    <xf numFmtId="176" fontId="12" fillId="2" borderId="8" xfId="0" applyNumberFormat="1" applyFont="1" applyFill="1" applyBorder="1" applyAlignment="1" applyProtection="1">
      <alignment vertical="center"/>
      <protection locked="0"/>
    </xf>
    <xf numFmtId="176" fontId="12" fillId="2" borderId="0" xfId="0" applyNumberFormat="1" applyFont="1" applyFill="1" applyBorder="1" applyAlignment="1" applyProtection="1">
      <alignment vertical="center"/>
      <protection locked="0"/>
    </xf>
    <xf numFmtId="176" fontId="12" fillId="2" borderId="4" xfId="0" applyNumberFormat="1" applyFont="1" applyFill="1" applyBorder="1" applyAlignment="1" applyProtection="1">
      <alignment vertical="center"/>
      <protection locked="0"/>
    </xf>
    <xf numFmtId="184" fontId="12" fillId="3" borderId="7" xfId="0" applyNumberFormat="1" applyFont="1" applyFill="1" applyBorder="1" applyAlignment="1" applyProtection="1">
      <alignment horizontal="center" vertical="center"/>
      <protection locked="0"/>
    </xf>
    <xf numFmtId="184" fontId="12" fillId="3" borderId="2" xfId="0" applyNumberFormat="1" applyFont="1" applyFill="1" applyBorder="1" applyAlignment="1" applyProtection="1">
      <alignment horizontal="center" vertical="center"/>
      <protection locked="0"/>
    </xf>
    <xf numFmtId="184" fontId="12" fillId="3" borderId="3" xfId="0" applyNumberFormat="1" applyFont="1" applyFill="1" applyBorder="1" applyAlignment="1" applyProtection="1">
      <alignment horizontal="center" vertical="center"/>
      <protection locked="0"/>
    </xf>
    <xf numFmtId="176" fontId="5" fillId="2" borderId="16"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9" fontId="12" fillId="3" borderId="5" xfId="0" applyNumberFormat="1" applyFont="1" applyFill="1" applyBorder="1" applyAlignment="1" applyProtection="1">
      <alignment horizontal="center" vertical="center"/>
    </xf>
    <xf numFmtId="176" fontId="5" fillId="4" borderId="16" xfId="0" applyNumberFormat="1" applyFont="1" applyFill="1" applyBorder="1" applyAlignment="1">
      <alignment horizontal="right" vertical="center"/>
    </xf>
    <xf numFmtId="176" fontId="5" fillId="4" borderId="11" xfId="0" applyNumberFormat="1" applyFont="1" applyFill="1" applyBorder="1" applyAlignment="1">
      <alignment horizontal="right" vertical="center"/>
    </xf>
    <xf numFmtId="0" fontId="12" fillId="2" borderId="22" xfId="0" applyFont="1" applyFill="1" applyBorder="1" applyAlignment="1">
      <alignment horizontal="center" vertical="center"/>
    </xf>
    <xf numFmtId="0" fontId="12" fillId="2" borderId="18"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19" xfId="0" applyFont="1" applyFill="1" applyBorder="1" applyAlignment="1" applyProtection="1">
      <alignment vertical="center"/>
      <protection locked="0"/>
    </xf>
    <xf numFmtId="0" fontId="12" fillId="2" borderId="7"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2" fillId="2" borderId="19" xfId="0" applyFont="1" applyFill="1" applyBorder="1" applyAlignment="1" applyProtection="1">
      <alignment horizontal="right" vertical="center" shrinkToFit="1"/>
      <protection locked="0"/>
    </xf>
    <xf numFmtId="0" fontId="12" fillId="2" borderId="20" xfId="0" applyFont="1" applyFill="1" applyBorder="1" applyAlignment="1" applyProtection="1">
      <alignment horizontal="right" vertical="center" shrinkToFit="1"/>
      <protection locked="0"/>
    </xf>
    <xf numFmtId="0" fontId="12" fillId="2" borderId="2" xfId="0" applyFont="1" applyFill="1" applyBorder="1" applyAlignment="1" applyProtection="1">
      <alignment horizontal="right" vertical="center" shrinkToFit="1"/>
      <protection locked="0"/>
    </xf>
    <xf numFmtId="0" fontId="12" fillId="2" borderId="3" xfId="0" applyFont="1" applyFill="1" applyBorder="1" applyAlignment="1" applyProtection="1">
      <alignment horizontal="right" vertical="center" shrinkToFit="1"/>
      <protection locked="0"/>
    </xf>
    <xf numFmtId="176" fontId="12" fillId="3" borderId="18" xfId="0" applyNumberFormat="1" applyFont="1" applyFill="1" applyBorder="1" applyAlignment="1" applyProtection="1">
      <alignment vertical="center" shrinkToFit="1"/>
    </xf>
    <xf numFmtId="176" fontId="12" fillId="3" borderId="19" xfId="0" applyNumberFormat="1" applyFont="1" applyFill="1" applyBorder="1" applyAlignment="1" applyProtection="1">
      <alignment vertical="center" shrinkToFit="1"/>
    </xf>
    <xf numFmtId="176" fontId="12" fillId="3" borderId="20" xfId="0" applyNumberFormat="1" applyFont="1" applyFill="1" applyBorder="1" applyAlignment="1" applyProtection="1">
      <alignment vertical="center" shrinkToFit="1"/>
    </xf>
    <xf numFmtId="176" fontId="12" fillId="3" borderId="7" xfId="0" applyNumberFormat="1" applyFont="1" applyFill="1" applyBorder="1" applyAlignment="1" applyProtection="1">
      <alignment vertical="center" shrinkToFit="1"/>
    </xf>
    <xf numFmtId="176" fontId="12" fillId="3" borderId="2" xfId="0" applyNumberFormat="1" applyFont="1" applyFill="1" applyBorder="1" applyAlignment="1" applyProtection="1">
      <alignment vertical="center" shrinkToFit="1"/>
    </xf>
    <xf numFmtId="176" fontId="12" fillId="3" borderId="3" xfId="0" applyNumberFormat="1" applyFont="1" applyFill="1" applyBorder="1" applyAlignment="1" applyProtection="1">
      <alignment vertical="center" shrinkToFit="1"/>
    </xf>
    <xf numFmtId="176" fontId="12" fillId="3" borderId="18" xfId="1" applyNumberFormat="1" applyFont="1" applyFill="1" applyBorder="1" applyAlignment="1" applyProtection="1">
      <alignment vertical="center" shrinkToFit="1"/>
    </xf>
    <xf numFmtId="176" fontId="12" fillId="3" borderId="19" xfId="1" applyNumberFormat="1" applyFont="1" applyFill="1" applyBorder="1" applyAlignment="1" applyProtection="1">
      <alignment vertical="center" shrinkToFit="1"/>
    </xf>
    <xf numFmtId="176" fontId="12" fillId="3" borderId="20" xfId="1" applyNumberFormat="1" applyFont="1" applyFill="1" applyBorder="1" applyAlignment="1" applyProtection="1">
      <alignment vertical="center" shrinkToFit="1"/>
    </xf>
    <xf numFmtId="176" fontId="12" fillId="3" borderId="7" xfId="1" applyNumberFormat="1" applyFont="1" applyFill="1" applyBorder="1" applyAlignment="1" applyProtection="1">
      <alignment vertical="center" shrinkToFit="1"/>
    </xf>
    <xf numFmtId="176" fontId="12" fillId="3" borderId="2" xfId="1" applyNumberFormat="1" applyFont="1" applyFill="1" applyBorder="1" applyAlignment="1" applyProtection="1">
      <alignment vertical="center" shrinkToFit="1"/>
    </xf>
    <xf numFmtId="176" fontId="12" fillId="3" borderId="3" xfId="1" applyNumberFormat="1" applyFont="1" applyFill="1" applyBorder="1" applyAlignment="1" applyProtection="1">
      <alignment vertical="center" shrinkToFit="1"/>
    </xf>
    <xf numFmtId="176" fontId="12" fillId="3" borderId="16" xfId="0" applyNumberFormat="1" applyFont="1" applyFill="1" applyBorder="1" applyAlignment="1" applyProtection="1">
      <alignment vertical="center"/>
    </xf>
    <xf numFmtId="176" fontId="12" fillId="3" borderId="11" xfId="0" applyNumberFormat="1" applyFont="1" applyFill="1" applyBorder="1" applyAlignment="1" applyProtection="1">
      <alignment vertical="center"/>
    </xf>
    <xf numFmtId="176" fontId="12" fillId="2" borderId="16" xfId="0" applyNumberFormat="1" applyFont="1" applyFill="1" applyBorder="1" applyAlignment="1" applyProtection="1">
      <alignment vertical="center"/>
      <protection locked="0"/>
    </xf>
    <xf numFmtId="176" fontId="12" fillId="2" borderId="11" xfId="0" applyNumberFormat="1" applyFont="1" applyFill="1" applyBorder="1" applyAlignment="1" applyProtection="1">
      <alignment vertical="center"/>
      <protection locked="0"/>
    </xf>
    <xf numFmtId="176" fontId="12" fillId="3" borderId="9" xfId="0" applyNumberFormat="1" applyFont="1" applyFill="1" applyBorder="1" applyAlignment="1" applyProtection="1">
      <alignment vertical="center"/>
    </xf>
    <xf numFmtId="176" fontId="12" fillId="3" borderId="1" xfId="0" applyNumberFormat="1" applyFont="1" applyFill="1" applyBorder="1" applyAlignment="1" applyProtection="1">
      <alignment vertical="center"/>
    </xf>
    <xf numFmtId="176" fontId="12" fillId="3" borderId="5" xfId="0" applyNumberFormat="1" applyFont="1" applyFill="1" applyBorder="1" applyAlignment="1" applyProtection="1">
      <alignment vertical="center"/>
    </xf>
    <xf numFmtId="176" fontId="12" fillId="3" borderId="7" xfId="0" applyNumberFormat="1" applyFont="1" applyFill="1" applyBorder="1" applyAlignment="1" applyProtection="1">
      <alignment vertical="center"/>
    </xf>
    <xf numFmtId="176" fontId="12" fillId="3" borderId="2" xfId="0" applyNumberFormat="1" applyFont="1" applyFill="1" applyBorder="1" applyAlignment="1" applyProtection="1">
      <alignment vertical="center"/>
    </xf>
    <xf numFmtId="176" fontId="12" fillId="3" borderId="3" xfId="0" applyNumberFormat="1" applyFont="1" applyFill="1" applyBorder="1" applyAlignment="1" applyProtection="1">
      <alignment vertical="center"/>
    </xf>
    <xf numFmtId="176" fontId="12" fillId="2" borderId="9" xfId="0" applyNumberFormat="1" applyFont="1" applyFill="1" applyBorder="1" applyAlignment="1" applyProtection="1">
      <alignment vertical="center"/>
    </xf>
    <xf numFmtId="176" fontId="12" fillId="2" borderId="1" xfId="0" applyNumberFormat="1" applyFont="1" applyFill="1" applyBorder="1" applyAlignment="1" applyProtection="1">
      <alignment vertical="center"/>
    </xf>
    <xf numFmtId="176" fontId="12" fillId="2" borderId="5" xfId="0" applyNumberFormat="1" applyFont="1" applyFill="1" applyBorder="1" applyAlignment="1" applyProtection="1">
      <alignment vertical="center"/>
    </xf>
    <xf numFmtId="176" fontId="12" fillId="2" borderId="7" xfId="0" applyNumberFormat="1" applyFont="1" applyFill="1" applyBorder="1" applyAlignment="1" applyProtection="1">
      <alignment vertical="center"/>
    </xf>
    <xf numFmtId="176" fontId="12" fillId="2" borderId="2" xfId="0" applyNumberFormat="1" applyFont="1" applyFill="1" applyBorder="1" applyAlignment="1" applyProtection="1">
      <alignment vertical="center"/>
    </xf>
    <xf numFmtId="176" fontId="12" fillId="2" borderId="3" xfId="0" applyNumberFormat="1" applyFont="1" applyFill="1" applyBorder="1" applyAlignment="1" applyProtection="1">
      <alignment vertical="center"/>
    </xf>
    <xf numFmtId="176" fontId="12" fillId="2" borderId="23" xfId="0" applyNumberFormat="1" applyFont="1" applyFill="1" applyBorder="1" applyAlignment="1" applyProtection="1">
      <alignment vertical="center"/>
    </xf>
    <xf numFmtId="176" fontId="12" fillId="2" borderId="24" xfId="0" applyNumberFormat="1" applyFont="1" applyFill="1" applyBorder="1" applyAlignment="1" applyProtection="1">
      <alignment vertical="center"/>
    </xf>
    <xf numFmtId="176" fontId="12" fillId="2" borderId="25" xfId="0" applyNumberFormat="1" applyFont="1" applyFill="1" applyBorder="1" applyAlignment="1" applyProtection="1">
      <alignment vertical="center"/>
    </xf>
    <xf numFmtId="176" fontId="12" fillId="3" borderId="23" xfId="0" applyNumberFormat="1" applyFont="1" applyFill="1" applyBorder="1" applyAlignment="1" applyProtection="1">
      <alignment vertical="center"/>
    </xf>
    <xf numFmtId="176" fontId="12" fillId="3" borderId="24" xfId="0" applyNumberFormat="1" applyFont="1" applyFill="1" applyBorder="1" applyAlignment="1" applyProtection="1">
      <alignment vertical="center"/>
    </xf>
    <xf numFmtId="176" fontId="12" fillId="3" borderId="25" xfId="0" applyNumberFormat="1" applyFont="1" applyFill="1" applyBorder="1" applyAlignment="1" applyProtection="1">
      <alignment vertical="center"/>
    </xf>
    <xf numFmtId="0" fontId="12" fillId="4" borderId="0" xfId="0" applyFont="1" applyFill="1" applyBorder="1" applyAlignment="1">
      <alignment vertical="center" wrapText="1"/>
    </xf>
    <xf numFmtId="0" fontId="12" fillId="4" borderId="22" xfId="0" applyFont="1" applyFill="1" applyBorder="1" applyAlignment="1">
      <alignment horizontal="center" vertical="center"/>
    </xf>
    <xf numFmtId="0" fontId="12" fillId="4" borderId="15" xfId="0" applyFont="1" applyFill="1" applyBorder="1" applyAlignment="1">
      <alignment horizontal="center" vertical="center"/>
    </xf>
    <xf numFmtId="176" fontId="12" fillId="5" borderId="18" xfId="0" applyNumberFormat="1" applyFont="1" applyFill="1" applyBorder="1" applyAlignment="1" applyProtection="1">
      <alignment vertical="center" shrinkToFit="1"/>
    </xf>
    <xf numFmtId="176" fontId="12" fillId="5" borderId="19" xfId="0" applyNumberFormat="1" applyFont="1" applyFill="1" applyBorder="1" applyAlignment="1" applyProtection="1">
      <alignment vertical="center" shrinkToFit="1"/>
    </xf>
    <xf numFmtId="176" fontId="12" fillId="5" borderId="20" xfId="0" applyNumberFormat="1" applyFont="1" applyFill="1" applyBorder="1" applyAlignment="1" applyProtection="1">
      <alignment vertical="center" shrinkToFit="1"/>
    </xf>
    <xf numFmtId="176" fontId="12" fillId="5" borderId="7" xfId="0" applyNumberFormat="1" applyFont="1" applyFill="1" applyBorder="1" applyAlignment="1" applyProtection="1">
      <alignment vertical="center" shrinkToFit="1"/>
    </xf>
    <xf numFmtId="176" fontId="12" fillId="5" borderId="2" xfId="0" applyNumberFormat="1" applyFont="1" applyFill="1" applyBorder="1" applyAlignment="1" applyProtection="1">
      <alignment vertical="center" shrinkToFit="1"/>
    </xf>
    <xf numFmtId="176" fontId="12" fillId="5" borderId="3" xfId="0" applyNumberFormat="1" applyFont="1" applyFill="1" applyBorder="1" applyAlignment="1" applyProtection="1">
      <alignment vertical="center" shrinkToFit="1"/>
    </xf>
    <xf numFmtId="0" fontId="12" fillId="2" borderId="9"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176" fontId="12" fillId="2" borderId="7" xfId="0" applyNumberFormat="1" applyFont="1" applyFill="1" applyBorder="1" applyAlignment="1" applyProtection="1">
      <alignment vertical="center"/>
      <protection locked="0"/>
    </xf>
    <xf numFmtId="176" fontId="12" fillId="2" borderId="2" xfId="0" applyNumberFormat="1" applyFont="1" applyFill="1" applyBorder="1" applyAlignment="1" applyProtection="1">
      <alignment vertical="center"/>
      <protection locked="0"/>
    </xf>
    <xf numFmtId="176" fontId="12" fillId="2" borderId="3" xfId="0" applyNumberFormat="1" applyFont="1" applyFill="1" applyBorder="1" applyAlignment="1" applyProtection="1">
      <alignment vertical="center"/>
      <protection locked="0"/>
    </xf>
    <xf numFmtId="176" fontId="12" fillId="0" borderId="16" xfId="0" applyNumberFormat="1" applyFont="1" applyFill="1" applyBorder="1" applyAlignment="1" applyProtection="1">
      <alignment vertical="center"/>
      <protection locked="0"/>
    </xf>
    <xf numFmtId="176" fontId="12" fillId="0" borderId="11" xfId="0" applyNumberFormat="1" applyFont="1" applyFill="1" applyBorder="1" applyAlignment="1" applyProtection="1">
      <alignment vertical="center"/>
      <protection locked="0"/>
    </xf>
    <xf numFmtId="178" fontId="12" fillId="5" borderId="26" xfId="1" applyNumberFormat="1" applyFont="1" applyFill="1" applyBorder="1" applyAlignment="1" applyProtection="1">
      <alignment vertical="center" shrinkToFit="1"/>
      <protection locked="0"/>
    </xf>
    <xf numFmtId="178" fontId="12" fillId="5" borderId="27" xfId="1" applyNumberFormat="1" applyFont="1" applyFill="1" applyBorder="1" applyAlignment="1" applyProtection="1">
      <alignment vertical="center" shrinkToFit="1"/>
      <protection locked="0"/>
    </xf>
    <xf numFmtId="178" fontId="12" fillId="5" borderId="28" xfId="1" applyNumberFormat="1" applyFont="1" applyFill="1" applyBorder="1" applyAlignment="1" applyProtection="1">
      <alignment vertical="center" shrinkToFit="1"/>
      <protection locked="0"/>
    </xf>
    <xf numFmtId="178" fontId="12" fillId="5" borderId="12" xfId="1" applyNumberFormat="1" applyFont="1" applyFill="1" applyBorder="1" applyAlignment="1" applyProtection="1">
      <alignment vertical="center" shrinkToFit="1"/>
      <protection locked="0"/>
    </xf>
    <xf numFmtId="178" fontId="12" fillId="5" borderId="13" xfId="1" applyNumberFormat="1" applyFont="1" applyFill="1" applyBorder="1" applyAlignment="1" applyProtection="1">
      <alignment vertical="center" shrinkToFit="1"/>
      <protection locked="0"/>
    </xf>
    <xf numFmtId="178" fontId="12" fillId="5" borderId="14" xfId="1" applyNumberFormat="1" applyFont="1" applyFill="1" applyBorder="1" applyAlignment="1" applyProtection="1">
      <alignment vertical="center" shrinkToFit="1"/>
      <protection locked="0"/>
    </xf>
    <xf numFmtId="176" fontId="12" fillId="5" borderId="18" xfId="1" applyNumberFormat="1" applyFont="1" applyFill="1" applyBorder="1" applyAlignment="1" applyProtection="1">
      <alignment horizontal="center" vertical="center" shrinkToFit="1"/>
    </xf>
    <xf numFmtId="176" fontId="12" fillId="5" borderId="19" xfId="1" applyNumberFormat="1" applyFont="1" applyFill="1" applyBorder="1" applyAlignment="1" applyProtection="1">
      <alignment horizontal="center" vertical="center" shrinkToFit="1"/>
    </xf>
    <xf numFmtId="176" fontId="12" fillId="5" borderId="7" xfId="1" applyNumberFormat="1" applyFont="1" applyFill="1" applyBorder="1" applyAlignment="1" applyProtection="1">
      <alignment horizontal="center" vertical="center" shrinkToFit="1"/>
    </xf>
    <xf numFmtId="176" fontId="12" fillId="5" borderId="2" xfId="1" applyNumberFormat="1" applyFont="1" applyFill="1" applyBorder="1" applyAlignment="1" applyProtection="1">
      <alignment horizontal="center" vertical="center" shrinkToFit="1"/>
    </xf>
    <xf numFmtId="176" fontId="12" fillId="5" borderId="20" xfId="1" applyNumberFormat="1" applyFont="1" applyFill="1" applyBorder="1" applyAlignment="1" applyProtection="1">
      <alignment horizontal="center" vertical="center" shrinkToFit="1"/>
    </xf>
    <xf numFmtId="176" fontId="12" fillId="5" borderId="3" xfId="1" applyNumberFormat="1" applyFont="1" applyFill="1" applyBorder="1" applyAlignment="1" applyProtection="1">
      <alignment horizontal="center" vertical="center" shrinkToFit="1"/>
    </xf>
    <xf numFmtId="0" fontId="12" fillId="4" borderId="0" xfId="0" applyFont="1" applyFill="1" applyBorder="1" applyAlignment="1">
      <alignment vertical="top" wrapText="1"/>
    </xf>
    <xf numFmtId="176" fontId="12" fillId="5" borderId="9" xfId="0" applyNumberFormat="1" applyFont="1" applyFill="1" applyBorder="1" applyAlignment="1" applyProtection="1">
      <alignment vertical="center"/>
    </xf>
    <xf numFmtId="176" fontId="12" fillId="5" borderId="1" xfId="0" applyNumberFormat="1" applyFont="1" applyFill="1" applyBorder="1" applyAlignment="1" applyProtection="1">
      <alignment vertical="center"/>
    </xf>
    <xf numFmtId="176" fontId="12" fillId="5" borderId="5" xfId="0" applyNumberFormat="1" applyFont="1" applyFill="1" applyBorder="1" applyAlignment="1" applyProtection="1">
      <alignment vertical="center"/>
    </xf>
    <xf numFmtId="176" fontId="12" fillId="5" borderId="7" xfId="0" applyNumberFormat="1" applyFont="1" applyFill="1" applyBorder="1" applyAlignment="1" applyProtection="1">
      <alignment vertical="center"/>
    </xf>
    <xf numFmtId="176" fontId="12" fillId="5" borderId="2" xfId="0" applyNumberFormat="1" applyFont="1" applyFill="1" applyBorder="1" applyAlignment="1" applyProtection="1">
      <alignment vertical="center"/>
    </xf>
    <xf numFmtId="176" fontId="12" fillId="5" borderId="3" xfId="0" applyNumberFormat="1" applyFont="1" applyFill="1" applyBorder="1" applyAlignment="1" applyProtection="1">
      <alignment vertical="center"/>
    </xf>
    <xf numFmtId="178" fontId="12" fillId="4" borderId="9" xfId="1" applyNumberFormat="1" applyFont="1" applyFill="1" applyBorder="1" applyAlignment="1" applyProtection="1">
      <alignment vertical="center" shrinkToFit="1"/>
    </xf>
    <xf numFmtId="178" fontId="12" fillId="4" borderId="1" xfId="1" applyNumberFormat="1" applyFont="1" applyFill="1" applyBorder="1" applyAlignment="1" applyProtection="1">
      <alignment vertical="center" shrinkToFit="1"/>
    </xf>
    <xf numFmtId="178" fontId="12" fillId="4" borderId="5" xfId="1" applyNumberFormat="1" applyFont="1" applyFill="1" applyBorder="1" applyAlignment="1" applyProtection="1">
      <alignment vertical="center" shrinkToFit="1"/>
    </xf>
    <xf numFmtId="178" fontId="12" fillId="4" borderId="7" xfId="1" applyNumberFormat="1" applyFont="1" applyFill="1" applyBorder="1" applyAlignment="1" applyProtection="1">
      <alignment vertical="center" shrinkToFit="1"/>
    </xf>
    <xf numFmtId="178" fontId="12" fillId="4" borderId="2" xfId="1" applyNumberFormat="1" applyFont="1" applyFill="1" applyBorder="1" applyAlignment="1" applyProtection="1">
      <alignment vertical="center" shrinkToFit="1"/>
    </xf>
    <xf numFmtId="178" fontId="12" fillId="4" borderId="3" xfId="1" applyNumberFormat="1" applyFont="1" applyFill="1" applyBorder="1" applyAlignment="1" applyProtection="1">
      <alignment vertical="center" shrinkToFit="1"/>
    </xf>
    <xf numFmtId="176" fontId="12" fillId="4" borderId="9" xfId="1" applyNumberFormat="1" applyFont="1" applyFill="1" applyBorder="1" applyAlignment="1" applyProtection="1">
      <alignment horizontal="center" vertical="center"/>
      <protection locked="0"/>
    </xf>
    <xf numFmtId="176" fontId="12" fillId="4" borderId="1" xfId="1" applyNumberFormat="1" applyFont="1" applyFill="1" applyBorder="1" applyAlignment="1" applyProtection="1">
      <alignment horizontal="center" vertical="center"/>
      <protection locked="0"/>
    </xf>
    <xf numFmtId="176" fontId="12" fillId="4" borderId="7" xfId="1" applyNumberFormat="1" applyFont="1" applyFill="1" applyBorder="1" applyAlignment="1" applyProtection="1">
      <alignment horizontal="center" vertical="center"/>
      <protection locked="0"/>
    </xf>
    <xf numFmtId="176" fontId="12" fillId="4" borderId="2" xfId="1" applyNumberFormat="1"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176" fontId="12" fillId="4" borderId="9" xfId="0" applyNumberFormat="1" applyFont="1" applyFill="1" applyBorder="1" applyAlignment="1" applyProtection="1">
      <alignment vertical="center" shrinkToFit="1"/>
      <protection locked="0"/>
    </xf>
    <xf numFmtId="176" fontId="12" fillId="4" borderId="1" xfId="0" applyNumberFormat="1" applyFont="1" applyFill="1" applyBorder="1" applyAlignment="1" applyProtection="1">
      <alignment vertical="center" shrinkToFit="1"/>
      <protection locked="0"/>
    </xf>
    <xf numFmtId="176" fontId="12" fillId="4" borderId="5" xfId="0" applyNumberFormat="1" applyFont="1" applyFill="1" applyBorder="1" applyAlignment="1" applyProtection="1">
      <alignment vertical="center" shrinkToFit="1"/>
      <protection locked="0"/>
    </xf>
    <xf numFmtId="176" fontId="12" fillId="4" borderId="7" xfId="0" applyNumberFormat="1" applyFont="1" applyFill="1" applyBorder="1" applyAlignment="1" applyProtection="1">
      <alignment vertical="center" shrinkToFit="1"/>
      <protection locked="0"/>
    </xf>
    <xf numFmtId="176" fontId="12" fillId="4" borderId="2" xfId="0" applyNumberFormat="1" applyFont="1" applyFill="1" applyBorder="1" applyAlignment="1" applyProtection="1">
      <alignment vertical="center" shrinkToFit="1"/>
      <protection locked="0"/>
    </xf>
    <xf numFmtId="176" fontId="12" fillId="4" borderId="3" xfId="0" applyNumberFormat="1" applyFont="1" applyFill="1" applyBorder="1" applyAlignment="1" applyProtection="1">
      <alignment vertical="center" shrinkToFit="1"/>
      <protection locked="0"/>
    </xf>
    <xf numFmtId="176" fontId="12" fillId="5" borderId="9" xfId="0" applyNumberFormat="1" applyFont="1" applyFill="1" applyBorder="1" applyAlignment="1" applyProtection="1">
      <alignment vertical="center" shrinkToFit="1"/>
      <protection locked="0"/>
    </xf>
    <xf numFmtId="176" fontId="12" fillId="5" borderId="1" xfId="0" applyNumberFormat="1" applyFont="1" applyFill="1" applyBorder="1" applyAlignment="1" applyProtection="1">
      <alignment vertical="center" shrinkToFit="1"/>
      <protection locked="0"/>
    </xf>
    <xf numFmtId="176" fontId="12" fillId="5" borderId="5" xfId="0" applyNumberFormat="1" applyFont="1" applyFill="1" applyBorder="1" applyAlignment="1" applyProtection="1">
      <alignment vertical="center" shrinkToFit="1"/>
      <protection locked="0"/>
    </xf>
    <xf numFmtId="176" fontId="12" fillId="5" borderId="7" xfId="0" applyNumberFormat="1" applyFont="1" applyFill="1" applyBorder="1" applyAlignment="1" applyProtection="1">
      <alignment vertical="center" shrinkToFit="1"/>
      <protection locked="0"/>
    </xf>
    <xf numFmtId="176" fontId="12" fillId="5" borderId="2" xfId="0" applyNumberFormat="1" applyFont="1" applyFill="1" applyBorder="1" applyAlignment="1" applyProtection="1">
      <alignment vertical="center" shrinkToFit="1"/>
      <protection locked="0"/>
    </xf>
    <xf numFmtId="176" fontId="12" fillId="5" borderId="3" xfId="0" applyNumberFormat="1" applyFont="1" applyFill="1" applyBorder="1" applyAlignment="1" applyProtection="1">
      <alignment vertical="center" shrinkToFit="1"/>
      <protection locked="0"/>
    </xf>
    <xf numFmtId="176" fontId="12" fillId="5" borderId="9" xfId="0" applyNumberFormat="1" applyFont="1" applyFill="1" applyBorder="1" applyAlignment="1" applyProtection="1">
      <alignment vertical="center" shrinkToFit="1"/>
    </xf>
    <xf numFmtId="176" fontId="12" fillId="5" borderId="1" xfId="0" applyNumberFormat="1" applyFont="1" applyFill="1" applyBorder="1" applyAlignment="1" applyProtection="1">
      <alignment vertical="center" shrinkToFit="1"/>
    </xf>
    <xf numFmtId="176" fontId="12" fillId="5" borderId="5" xfId="0" applyNumberFormat="1" applyFont="1" applyFill="1" applyBorder="1" applyAlignment="1" applyProtection="1">
      <alignment vertical="center" shrinkToFit="1"/>
    </xf>
    <xf numFmtId="176" fontId="12" fillId="4" borderId="16" xfId="0" applyNumberFormat="1" applyFont="1" applyFill="1" applyBorder="1" applyAlignment="1" applyProtection="1">
      <alignment vertical="center" shrinkToFit="1"/>
      <protection locked="0"/>
    </xf>
    <xf numFmtId="176" fontId="12" fillId="4" borderId="11" xfId="0" applyNumberFormat="1" applyFont="1" applyFill="1" applyBorder="1" applyAlignment="1" applyProtection="1">
      <alignment vertical="center" shrinkToFit="1"/>
      <protection locked="0"/>
    </xf>
    <xf numFmtId="176" fontId="12" fillId="4" borderId="9" xfId="0" applyNumberFormat="1" applyFont="1" applyFill="1" applyBorder="1" applyAlignment="1" applyProtection="1">
      <alignment vertical="center" shrinkToFit="1"/>
    </xf>
    <xf numFmtId="176" fontId="12" fillId="4" borderId="5" xfId="0" applyNumberFormat="1" applyFont="1" applyFill="1" applyBorder="1" applyAlignment="1" applyProtection="1">
      <alignment vertical="center" shrinkToFit="1"/>
    </xf>
    <xf numFmtId="176" fontId="12" fillId="4" borderId="7" xfId="0" applyNumberFormat="1" applyFont="1" applyFill="1" applyBorder="1" applyAlignment="1" applyProtection="1">
      <alignment vertical="center" shrinkToFit="1"/>
    </xf>
    <xf numFmtId="176" fontId="12" fillId="4" borderId="3" xfId="0" applyNumberFormat="1" applyFont="1" applyFill="1" applyBorder="1" applyAlignment="1" applyProtection="1">
      <alignment vertical="center" shrinkToFit="1"/>
    </xf>
    <xf numFmtId="176" fontId="12" fillId="4" borderId="5" xfId="1" applyNumberFormat="1" applyFont="1" applyFill="1" applyBorder="1" applyAlignment="1" applyProtection="1">
      <alignment horizontal="center" vertical="center"/>
      <protection locked="0"/>
    </xf>
    <xf numFmtId="176" fontId="12" fillId="4" borderId="3" xfId="1" applyNumberFormat="1" applyFont="1" applyFill="1" applyBorder="1" applyAlignment="1" applyProtection="1">
      <alignment horizontal="center" vertical="center"/>
      <protection locked="0"/>
    </xf>
    <xf numFmtId="176" fontId="12" fillId="4" borderId="8" xfId="0" applyNumberFormat="1" applyFont="1" applyFill="1" applyBorder="1" applyAlignment="1" applyProtection="1">
      <alignment vertical="center" shrinkToFit="1"/>
      <protection locked="0"/>
    </xf>
    <xf numFmtId="176" fontId="12" fillId="4" borderId="0" xfId="0" applyNumberFormat="1" applyFont="1" applyFill="1" applyBorder="1" applyAlignment="1" applyProtection="1">
      <alignment vertical="center" shrinkToFit="1"/>
      <protection locked="0"/>
    </xf>
    <xf numFmtId="176" fontId="12" fillId="4" borderId="4" xfId="0" applyNumberFormat="1" applyFont="1" applyFill="1" applyBorder="1" applyAlignment="1" applyProtection="1">
      <alignment vertical="center" shrinkToFit="1"/>
      <protection locked="0"/>
    </xf>
    <xf numFmtId="0" fontId="12" fillId="4" borderId="8"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0" xfId="0" applyFont="1" applyFill="1" applyBorder="1" applyAlignment="1">
      <alignment horizontal="center" vertical="center"/>
    </xf>
    <xf numFmtId="0" fontId="12" fillId="4" borderId="16"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17" xfId="0" applyFont="1" applyFill="1" applyBorder="1" applyAlignment="1">
      <alignment horizontal="center" vertical="center" wrapText="1" shrinkToFit="1"/>
    </xf>
    <xf numFmtId="0" fontId="12" fillId="4" borderId="6" xfId="0" applyFont="1" applyFill="1" applyBorder="1" applyAlignment="1">
      <alignment horizontal="center" vertical="center" wrapText="1" shrinkToFit="1"/>
    </xf>
    <xf numFmtId="0" fontId="12" fillId="4" borderId="10" xfId="0" applyFont="1" applyFill="1" applyBorder="1" applyAlignment="1">
      <alignment horizontal="center" vertical="center" wrapText="1" shrinkToFit="1"/>
    </xf>
    <xf numFmtId="0" fontId="12" fillId="4" borderId="9" xfId="0" applyFont="1" applyFill="1" applyBorder="1" applyAlignment="1">
      <alignment horizontal="center" vertical="center" wrapText="1" shrinkToFit="1"/>
    </xf>
    <xf numFmtId="0" fontId="12" fillId="4" borderId="1" xfId="0" applyFont="1" applyFill="1" applyBorder="1" applyAlignment="1">
      <alignment horizontal="center" vertical="center" wrapText="1" shrinkToFit="1"/>
    </xf>
    <xf numFmtId="0" fontId="12" fillId="4" borderId="5" xfId="0" applyFont="1" applyFill="1" applyBorder="1" applyAlignment="1">
      <alignment horizontal="center" vertical="center" wrapText="1" shrinkToFit="1"/>
    </xf>
    <xf numFmtId="0" fontId="12" fillId="4" borderId="8" xfId="0" applyFont="1" applyFill="1" applyBorder="1" applyAlignment="1">
      <alignment horizontal="center" vertical="center" wrapText="1" shrinkToFit="1"/>
    </xf>
    <xf numFmtId="0" fontId="12" fillId="4" borderId="0"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12" fillId="4" borderId="7" xfId="0" applyFont="1" applyFill="1" applyBorder="1" applyAlignment="1">
      <alignment horizontal="center" vertical="center" wrapText="1" shrinkToFit="1"/>
    </xf>
    <xf numFmtId="0" fontId="12" fillId="4" borderId="2" xfId="0" applyFont="1" applyFill="1" applyBorder="1" applyAlignment="1">
      <alignment horizontal="center" vertical="center" wrapText="1" shrinkToFit="1"/>
    </xf>
    <xf numFmtId="0" fontId="12" fillId="4" borderId="3" xfId="0" applyFont="1" applyFill="1" applyBorder="1" applyAlignment="1">
      <alignment horizontal="center" vertical="center" wrapText="1" shrinkToFit="1"/>
    </xf>
    <xf numFmtId="0" fontId="12" fillId="4" borderId="1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57" fontId="6" fillId="4" borderId="9" xfId="0" applyNumberFormat="1" applyFont="1" applyFill="1" applyBorder="1" applyAlignment="1" applyProtection="1">
      <alignment horizontal="center" vertical="center"/>
      <protection locked="0"/>
    </xf>
    <xf numFmtId="57" fontId="6" fillId="4" borderId="1" xfId="0" applyNumberFormat="1" applyFont="1" applyFill="1" applyBorder="1" applyAlignment="1" applyProtection="1">
      <alignment horizontal="center" vertical="center"/>
      <protection locked="0"/>
    </xf>
    <xf numFmtId="57" fontId="6" fillId="4" borderId="5" xfId="0" applyNumberFormat="1" applyFont="1" applyFill="1" applyBorder="1" applyAlignment="1" applyProtection="1">
      <alignment horizontal="center" vertical="center"/>
      <protection locked="0"/>
    </xf>
    <xf numFmtId="57" fontId="6" fillId="4" borderId="7" xfId="0" applyNumberFormat="1" applyFont="1" applyFill="1" applyBorder="1" applyAlignment="1" applyProtection="1">
      <alignment horizontal="center" vertical="center"/>
      <protection locked="0"/>
    </xf>
    <xf numFmtId="57" fontId="6" fillId="4" borderId="2" xfId="0" applyNumberFormat="1" applyFont="1" applyFill="1" applyBorder="1" applyAlignment="1" applyProtection="1">
      <alignment horizontal="center" vertical="center"/>
      <protection locked="0"/>
    </xf>
    <xf numFmtId="57" fontId="6" fillId="4" borderId="3" xfId="0" applyNumberFormat="1"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1" xfId="0" applyFont="1" applyFill="1" applyBorder="1" applyAlignment="1">
      <alignment vertical="center" shrinkToFit="1"/>
    </xf>
    <xf numFmtId="0" fontId="12" fillId="2" borderId="5"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1" xfId="0" applyFont="1" applyFill="1" applyBorder="1" applyAlignment="1">
      <alignment vertical="top" wrapText="1"/>
    </xf>
    <xf numFmtId="0" fontId="12" fillId="2" borderId="0" xfId="0" applyFont="1" applyFill="1" applyBorder="1" applyAlignment="1">
      <alignment horizontal="right" vertical="center" wrapText="1"/>
    </xf>
    <xf numFmtId="0" fontId="12" fillId="2" borderId="0" xfId="0" applyFont="1" applyFill="1" applyBorder="1" applyAlignment="1">
      <alignment vertical="center" wrapText="1"/>
    </xf>
    <xf numFmtId="0" fontId="12" fillId="2" borderId="15" xfId="0" applyFont="1" applyFill="1" applyBorder="1" applyAlignment="1" applyProtection="1">
      <alignment vertical="center" wrapText="1"/>
      <protection locked="0"/>
    </xf>
    <xf numFmtId="0" fontId="12" fillId="2" borderId="15" xfId="0" applyFont="1" applyFill="1" applyBorder="1" applyAlignment="1" applyProtection="1">
      <alignment vertical="center"/>
      <protection locked="0"/>
    </xf>
    <xf numFmtId="177" fontId="12" fillId="2" borderId="1"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center" vertical="center"/>
      <protection locked="0"/>
    </xf>
    <xf numFmtId="0" fontId="12" fillId="2" borderId="1" xfId="0" applyFont="1" applyFill="1" applyBorder="1" applyAlignment="1">
      <alignment horizontal="right" vertical="center" wrapText="1"/>
    </xf>
    <xf numFmtId="0" fontId="12" fillId="2" borderId="1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9" xfId="0" applyFont="1" applyFill="1" applyBorder="1" applyAlignment="1">
      <alignment vertical="center"/>
    </xf>
    <xf numFmtId="0" fontId="12" fillId="2" borderId="1" xfId="0" applyFont="1" applyFill="1" applyBorder="1" applyAlignment="1">
      <alignment vertical="center"/>
    </xf>
    <xf numFmtId="0" fontId="12" fillId="2" borderId="5" xfId="0" applyFont="1" applyFill="1" applyBorder="1" applyAlignment="1">
      <alignment vertical="center"/>
    </xf>
    <xf numFmtId="0" fontId="12" fillId="2" borderId="7"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180" fontId="12" fillId="3" borderId="8" xfId="0" applyNumberFormat="1" applyFont="1" applyFill="1" applyBorder="1" applyAlignment="1">
      <alignment horizontal="center" vertical="center"/>
    </xf>
    <xf numFmtId="180" fontId="12" fillId="3" borderId="0" xfId="0" applyNumberFormat="1" applyFont="1" applyFill="1" applyBorder="1" applyAlignment="1">
      <alignment horizontal="center" vertical="center"/>
    </xf>
    <xf numFmtId="180" fontId="12" fillId="3" borderId="4" xfId="0" applyNumberFormat="1" applyFont="1" applyFill="1" applyBorder="1" applyAlignment="1">
      <alignment horizontal="center" vertical="center"/>
    </xf>
    <xf numFmtId="0" fontId="12" fillId="2" borderId="1" xfId="0" applyFont="1" applyFill="1" applyBorder="1" applyAlignment="1" applyProtection="1">
      <alignment vertical="center"/>
      <protection locked="0"/>
    </xf>
    <xf numFmtId="0" fontId="12" fillId="2" borderId="8"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1" xfId="0" applyFont="1" applyFill="1" applyBorder="1" applyAlignment="1" applyProtection="1">
      <alignment horizontal="right" vertical="center" shrinkToFit="1"/>
      <protection locked="0"/>
    </xf>
    <xf numFmtId="0" fontId="12" fillId="2" borderId="5" xfId="0" applyFont="1" applyFill="1" applyBorder="1" applyAlignment="1" applyProtection="1">
      <alignment horizontal="right" vertical="center" shrinkToFit="1"/>
      <protection locked="0"/>
    </xf>
    <xf numFmtId="0" fontId="12" fillId="2" borderId="0" xfId="0" applyFont="1" applyFill="1" applyBorder="1" applyAlignment="1" applyProtection="1">
      <alignment horizontal="right" vertical="center" shrinkToFit="1"/>
      <protection locked="0"/>
    </xf>
    <xf numFmtId="0" fontId="12" fillId="2" borderId="4" xfId="0" applyFont="1" applyFill="1" applyBorder="1" applyAlignment="1" applyProtection="1">
      <alignment horizontal="right" vertical="center" shrinkToFit="1"/>
      <protection locked="0"/>
    </xf>
    <xf numFmtId="0" fontId="12" fillId="4" borderId="15" xfId="0" applyFont="1" applyFill="1" applyBorder="1" applyAlignment="1">
      <alignment vertical="center" wrapText="1"/>
    </xf>
    <xf numFmtId="0" fontId="12" fillId="4" borderId="15" xfId="0" applyFont="1" applyFill="1" applyBorder="1" applyAlignment="1">
      <alignment horizontal="center" vertical="center" wrapText="1"/>
    </xf>
    <xf numFmtId="180" fontId="12" fillId="3" borderId="7" xfId="0" applyNumberFormat="1" applyFont="1" applyFill="1" applyBorder="1" applyAlignment="1">
      <alignment horizontal="center" vertical="center"/>
    </xf>
    <xf numFmtId="180" fontId="12" fillId="3" borderId="2" xfId="0" applyNumberFormat="1" applyFont="1" applyFill="1" applyBorder="1" applyAlignment="1">
      <alignment horizontal="center" vertical="center"/>
    </xf>
    <xf numFmtId="180" fontId="12" fillId="3" borderId="3" xfId="0" applyNumberFormat="1" applyFont="1" applyFill="1" applyBorder="1" applyAlignment="1">
      <alignment horizontal="center" vertical="center"/>
    </xf>
    <xf numFmtId="0" fontId="12" fillId="2" borderId="5" xfId="0" applyFont="1" applyFill="1" applyBorder="1" applyAlignment="1">
      <alignment horizontal="right" vertical="center" shrinkToFit="1"/>
    </xf>
    <xf numFmtId="0" fontId="12" fillId="2" borderId="2" xfId="0" applyFont="1" applyFill="1" applyBorder="1" applyAlignment="1">
      <alignment horizontal="right" vertical="center" shrinkToFit="1"/>
    </xf>
    <xf numFmtId="0" fontId="12" fillId="2" borderId="3" xfId="0" applyFont="1" applyFill="1" applyBorder="1" applyAlignment="1">
      <alignment horizontal="right" vertical="center" shrinkToFit="1"/>
    </xf>
    <xf numFmtId="176" fontId="12" fillId="2" borderId="18" xfId="1" applyNumberFormat="1" applyFont="1" applyFill="1" applyBorder="1" applyAlignment="1" applyProtection="1">
      <alignment horizontal="center" vertical="center" shrinkToFit="1"/>
    </xf>
    <xf numFmtId="176" fontId="12" fillId="2" borderId="19" xfId="1" applyNumberFormat="1" applyFont="1" applyFill="1" applyBorder="1" applyAlignment="1" applyProtection="1">
      <alignment horizontal="center" vertical="center" shrinkToFit="1"/>
    </xf>
    <xf numFmtId="176" fontId="12" fillId="2" borderId="20" xfId="1" applyNumberFormat="1" applyFont="1" applyFill="1" applyBorder="1" applyAlignment="1" applyProtection="1">
      <alignment horizontal="center" vertical="center" shrinkToFit="1"/>
    </xf>
    <xf numFmtId="176" fontId="12" fillId="2" borderId="7" xfId="1" applyNumberFormat="1" applyFont="1" applyFill="1" applyBorder="1" applyAlignment="1" applyProtection="1">
      <alignment horizontal="center" vertical="center" shrinkToFit="1"/>
    </xf>
    <xf numFmtId="176" fontId="12" fillId="2" borderId="2" xfId="1" applyNumberFormat="1" applyFont="1" applyFill="1" applyBorder="1" applyAlignment="1" applyProtection="1">
      <alignment horizontal="center" vertical="center" shrinkToFit="1"/>
    </xf>
    <xf numFmtId="176" fontId="12" fillId="2" borderId="3" xfId="1" applyNumberFormat="1" applyFont="1" applyFill="1" applyBorder="1" applyAlignment="1" applyProtection="1">
      <alignment horizontal="center" vertical="center" shrinkToFit="1"/>
    </xf>
    <xf numFmtId="0" fontId="12" fillId="2" borderId="9"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23"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6" fontId="12" fillId="0" borderId="9" xfId="0" applyNumberFormat="1" applyFont="1" applyFill="1" applyBorder="1" applyAlignment="1" applyProtection="1">
      <alignment horizontal="center" vertical="center"/>
    </xf>
    <xf numFmtId="176" fontId="12" fillId="0" borderId="1" xfId="0" applyNumberFormat="1" applyFont="1" applyFill="1" applyBorder="1" applyAlignment="1" applyProtection="1">
      <alignment horizontal="center" vertical="center"/>
    </xf>
    <xf numFmtId="176" fontId="12" fillId="0" borderId="5" xfId="0" applyNumberFormat="1" applyFont="1" applyFill="1" applyBorder="1" applyAlignment="1" applyProtection="1">
      <alignment horizontal="center" vertical="center"/>
    </xf>
    <xf numFmtId="176" fontId="12" fillId="0" borderId="7" xfId="0" applyNumberFormat="1" applyFont="1" applyFill="1" applyBorder="1" applyAlignment="1" applyProtection="1">
      <alignment horizontal="center" vertical="center"/>
    </xf>
    <xf numFmtId="176" fontId="12" fillId="0" borderId="2" xfId="0" applyNumberFormat="1" applyFont="1" applyFill="1" applyBorder="1" applyAlignment="1" applyProtection="1">
      <alignment horizontal="center" vertical="center"/>
    </xf>
    <xf numFmtId="176" fontId="12" fillId="0" borderId="3" xfId="0" applyNumberFormat="1" applyFont="1" applyFill="1" applyBorder="1" applyAlignment="1" applyProtection="1">
      <alignment horizontal="center" vertical="center"/>
    </xf>
    <xf numFmtId="0" fontId="0" fillId="2" borderId="0" xfId="0" applyFont="1" applyFill="1">
      <alignment vertical="center"/>
    </xf>
    <xf numFmtId="0" fontId="5" fillId="2" borderId="9"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0" fillId="2" borderId="8" xfId="0" applyFont="1" applyFill="1" applyBorder="1" applyAlignment="1">
      <alignment vertical="center" wrapText="1"/>
    </xf>
    <xf numFmtId="0" fontId="0" fillId="2" borderId="0" xfId="0" applyFont="1" applyFill="1" applyAlignment="1">
      <alignment vertical="center" wrapText="1"/>
    </xf>
    <xf numFmtId="0" fontId="12" fillId="2" borderId="21" xfId="0" applyFont="1" applyFill="1" applyBorder="1" applyAlignment="1">
      <alignment horizontal="center" vertical="center" wrapText="1"/>
    </xf>
    <xf numFmtId="0" fontId="7" fillId="2" borderId="0" xfId="0" applyFont="1" applyFill="1" applyAlignment="1">
      <alignment horizontal="center" vertical="center"/>
    </xf>
    <xf numFmtId="0" fontId="12" fillId="2" borderId="9"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right" vertical="top"/>
      <protection locked="0"/>
    </xf>
    <xf numFmtId="0" fontId="12" fillId="2" borderId="11"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7"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cellXfs>
  <cellStyles count="10">
    <cellStyle name="パーセント" xfId="1" builtinId="5"/>
    <cellStyle name="パーセント 2" xfId="5"/>
    <cellStyle name="桁区切り" xfId="2" builtinId="6"/>
    <cellStyle name="桁区切り 2" xfId="6"/>
    <cellStyle name="通貨 2" xfId="7"/>
    <cellStyle name="通貨 2 2" xfId="9"/>
    <cellStyle name="標準" xfId="0" builtinId="0"/>
    <cellStyle name="標準 2" xfId="3"/>
    <cellStyle name="標準 3" xfId="4"/>
    <cellStyle name="未定義" xfId="8"/>
  </cellStyles>
  <dxfs count="0"/>
  <tableStyles count="0" defaultTableStyle="TableStyleMedium9" defaultPivotStyle="PivotStyleLight16"/>
  <colors>
    <mruColors>
      <color rgb="FFFFFF99"/>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252</xdr:row>
      <xdr:rowOff>0</xdr:rowOff>
    </xdr:from>
    <xdr:to>
      <xdr:col>20</xdr:col>
      <xdr:colOff>142875</xdr:colOff>
      <xdr:row>253</xdr:row>
      <xdr:rowOff>104774</xdr:rowOff>
    </xdr:to>
    <xdr:sp macro="" textlink="">
      <xdr:nvSpPr>
        <xdr:cNvPr id="2" name="Text Box 5"/>
        <xdr:cNvSpPr txBox="1">
          <a:spLocks noChangeArrowheads="1"/>
        </xdr:cNvSpPr>
      </xdr:nvSpPr>
      <xdr:spPr bwMode="auto">
        <a:xfrm>
          <a:off x="3990975" y="21316950"/>
          <a:ext cx="76200" cy="295274"/>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142875</xdr:colOff>
      <xdr:row>1</xdr:row>
      <xdr:rowOff>0</xdr:rowOff>
    </xdr:to>
    <xdr:sp macro="" textlink="">
      <xdr:nvSpPr>
        <xdr:cNvPr id="3" name="Text Box 5"/>
        <xdr:cNvSpPr txBox="1">
          <a:spLocks noChangeArrowheads="1"/>
        </xdr:cNvSpPr>
      </xdr:nvSpPr>
      <xdr:spPr bwMode="auto">
        <a:xfrm>
          <a:off x="3990975" y="0"/>
          <a:ext cx="76200" cy="190500"/>
        </a:xfrm>
        <a:prstGeom prst="rect">
          <a:avLst/>
        </a:prstGeom>
        <a:noFill/>
        <a:ln w="9525">
          <a:noFill/>
          <a:miter lim="800000"/>
          <a:headEnd/>
          <a:tailEnd/>
        </a:ln>
      </xdr:spPr>
    </xdr:sp>
    <xdr:clientData/>
  </xdr:twoCellAnchor>
  <xdr:twoCellAnchor editAs="oneCell">
    <xdr:from>
      <xdr:col>20</xdr:col>
      <xdr:colOff>66675</xdr:colOff>
      <xdr:row>252</xdr:row>
      <xdr:rowOff>0</xdr:rowOff>
    </xdr:from>
    <xdr:to>
      <xdr:col>20</xdr:col>
      <xdr:colOff>142875</xdr:colOff>
      <xdr:row>253</xdr:row>
      <xdr:rowOff>19051</xdr:rowOff>
    </xdr:to>
    <xdr:sp macro="" textlink="">
      <xdr:nvSpPr>
        <xdr:cNvPr id="4" name="Text Box 5"/>
        <xdr:cNvSpPr txBox="1">
          <a:spLocks noChangeArrowheads="1"/>
        </xdr:cNvSpPr>
      </xdr:nvSpPr>
      <xdr:spPr bwMode="auto">
        <a:xfrm>
          <a:off x="3990975" y="21316950"/>
          <a:ext cx="76200" cy="209551"/>
        </a:xfrm>
        <a:prstGeom prst="rect">
          <a:avLst/>
        </a:prstGeom>
        <a:noFill/>
        <a:ln w="9525">
          <a:noFill/>
          <a:miter lim="800000"/>
          <a:headEnd/>
          <a:tailEnd/>
        </a:ln>
      </xdr:spPr>
    </xdr:sp>
    <xdr:clientData/>
  </xdr:twoCellAnchor>
  <xdr:twoCellAnchor editAs="oneCell">
    <xdr:from>
      <xdr:col>20</xdr:col>
      <xdr:colOff>66675</xdr:colOff>
      <xdr:row>8</xdr:row>
      <xdr:rowOff>0</xdr:rowOff>
    </xdr:from>
    <xdr:to>
      <xdr:col>20</xdr:col>
      <xdr:colOff>142875</xdr:colOff>
      <xdr:row>9</xdr:row>
      <xdr:rowOff>19050</xdr:rowOff>
    </xdr:to>
    <xdr:sp macro="" textlink="">
      <xdr:nvSpPr>
        <xdr:cNvPr id="5" name="Text Box 5"/>
        <xdr:cNvSpPr txBox="1">
          <a:spLocks noChangeArrowheads="1"/>
        </xdr:cNvSpPr>
      </xdr:nvSpPr>
      <xdr:spPr bwMode="auto">
        <a:xfrm>
          <a:off x="3990975" y="1371600"/>
          <a:ext cx="76200" cy="209550"/>
        </a:xfrm>
        <a:prstGeom prst="rect">
          <a:avLst/>
        </a:prstGeom>
        <a:noFill/>
        <a:ln w="9525">
          <a:noFill/>
          <a:miter lim="800000"/>
          <a:headEnd/>
          <a:tailEnd/>
        </a:ln>
      </xdr:spPr>
    </xdr:sp>
    <xdr:clientData/>
  </xdr:twoCellAnchor>
  <xdr:twoCellAnchor editAs="oneCell">
    <xdr:from>
      <xdr:col>20</xdr:col>
      <xdr:colOff>66675</xdr:colOff>
      <xdr:row>8</xdr:row>
      <xdr:rowOff>0</xdr:rowOff>
    </xdr:from>
    <xdr:to>
      <xdr:col>20</xdr:col>
      <xdr:colOff>142875</xdr:colOff>
      <xdr:row>9</xdr:row>
      <xdr:rowOff>19050</xdr:rowOff>
    </xdr:to>
    <xdr:sp macro="" textlink="">
      <xdr:nvSpPr>
        <xdr:cNvPr id="6" name="Text Box 5"/>
        <xdr:cNvSpPr txBox="1">
          <a:spLocks noChangeArrowheads="1"/>
        </xdr:cNvSpPr>
      </xdr:nvSpPr>
      <xdr:spPr bwMode="auto">
        <a:xfrm>
          <a:off x="3990975" y="1371600"/>
          <a:ext cx="76200" cy="209550"/>
        </a:xfrm>
        <a:prstGeom prst="rect">
          <a:avLst/>
        </a:prstGeom>
        <a:noFill/>
        <a:ln w="9525">
          <a:noFill/>
          <a:miter lim="800000"/>
          <a:headEnd/>
          <a:tailEnd/>
        </a:ln>
      </xdr:spPr>
    </xdr:sp>
    <xdr:clientData/>
  </xdr:twoCellAnchor>
  <xdr:twoCellAnchor editAs="oneCell">
    <xdr:from>
      <xdr:col>20</xdr:col>
      <xdr:colOff>66675</xdr:colOff>
      <xdr:row>6</xdr:row>
      <xdr:rowOff>0</xdr:rowOff>
    </xdr:from>
    <xdr:to>
      <xdr:col>20</xdr:col>
      <xdr:colOff>142875</xdr:colOff>
      <xdr:row>7</xdr:row>
      <xdr:rowOff>19050</xdr:rowOff>
    </xdr:to>
    <xdr:sp macro="" textlink="">
      <xdr:nvSpPr>
        <xdr:cNvPr id="7" name="Text Box 5"/>
        <xdr:cNvSpPr txBox="1">
          <a:spLocks noChangeArrowheads="1"/>
        </xdr:cNvSpPr>
      </xdr:nvSpPr>
      <xdr:spPr bwMode="auto">
        <a:xfrm>
          <a:off x="3990975" y="1095375"/>
          <a:ext cx="76200" cy="209550"/>
        </a:xfrm>
        <a:prstGeom prst="rect">
          <a:avLst/>
        </a:prstGeom>
        <a:noFill/>
        <a:ln w="9525">
          <a:noFill/>
          <a:miter lim="800000"/>
          <a:headEnd/>
          <a:tailEnd/>
        </a:ln>
      </xdr:spPr>
    </xdr:sp>
    <xdr:clientData/>
  </xdr:twoCellAnchor>
  <xdr:twoCellAnchor editAs="oneCell">
    <xdr:from>
      <xdr:col>20</xdr:col>
      <xdr:colOff>66675</xdr:colOff>
      <xdr:row>6</xdr:row>
      <xdr:rowOff>0</xdr:rowOff>
    </xdr:from>
    <xdr:to>
      <xdr:col>20</xdr:col>
      <xdr:colOff>142875</xdr:colOff>
      <xdr:row>7</xdr:row>
      <xdr:rowOff>19050</xdr:rowOff>
    </xdr:to>
    <xdr:sp macro="" textlink="">
      <xdr:nvSpPr>
        <xdr:cNvPr id="8" name="Text Box 5"/>
        <xdr:cNvSpPr txBox="1">
          <a:spLocks noChangeArrowheads="1"/>
        </xdr:cNvSpPr>
      </xdr:nvSpPr>
      <xdr:spPr bwMode="auto">
        <a:xfrm>
          <a:off x="3990975" y="1095375"/>
          <a:ext cx="76200" cy="209550"/>
        </a:xfrm>
        <a:prstGeom prst="rect">
          <a:avLst/>
        </a:prstGeom>
        <a:noFill/>
        <a:ln w="9525">
          <a:noFill/>
          <a:miter lim="800000"/>
          <a:headEnd/>
          <a:tailEnd/>
        </a:ln>
      </xdr:spPr>
    </xdr:sp>
    <xdr:clientData/>
  </xdr:twoCellAnchor>
  <xdr:twoCellAnchor editAs="oneCell">
    <xdr:from>
      <xdr:col>20</xdr:col>
      <xdr:colOff>66675</xdr:colOff>
      <xdr:row>8</xdr:row>
      <xdr:rowOff>0</xdr:rowOff>
    </xdr:from>
    <xdr:to>
      <xdr:col>20</xdr:col>
      <xdr:colOff>142875</xdr:colOff>
      <xdr:row>9</xdr:row>
      <xdr:rowOff>19050</xdr:rowOff>
    </xdr:to>
    <xdr:sp macro="" textlink="">
      <xdr:nvSpPr>
        <xdr:cNvPr id="9" name="Text Box 5"/>
        <xdr:cNvSpPr txBox="1">
          <a:spLocks noChangeArrowheads="1"/>
        </xdr:cNvSpPr>
      </xdr:nvSpPr>
      <xdr:spPr bwMode="auto">
        <a:xfrm>
          <a:off x="3990975" y="1371600"/>
          <a:ext cx="76200" cy="209550"/>
        </a:xfrm>
        <a:prstGeom prst="rect">
          <a:avLst/>
        </a:prstGeom>
        <a:noFill/>
        <a:ln w="9525">
          <a:noFill/>
          <a:miter lim="800000"/>
          <a:headEnd/>
          <a:tailEnd/>
        </a:ln>
      </xdr:spPr>
    </xdr:sp>
    <xdr:clientData/>
  </xdr:twoCellAnchor>
  <xdr:twoCellAnchor editAs="oneCell">
    <xdr:from>
      <xdr:col>20</xdr:col>
      <xdr:colOff>66675</xdr:colOff>
      <xdr:row>8</xdr:row>
      <xdr:rowOff>0</xdr:rowOff>
    </xdr:from>
    <xdr:to>
      <xdr:col>20</xdr:col>
      <xdr:colOff>142875</xdr:colOff>
      <xdr:row>9</xdr:row>
      <xdr:rowOff>19050</xdr:rowOff>
    </xdr:to>
    <xdr:sp macro="" textlink="">
      <xdr:nvSpPr>
        <xdr:cNvPr id="10" name="Text Box 5"/>
        <xdr:cNvSpPr txBox="1">
          <a:spLocks noChangeArrowheads="1"/>
        </xdr:cNvSpPr>
      </xdr:nvSpPr>
      <xdr:spPr bwMode="auto">
        <a:xfrm>
          <a:off x="3990975" y="1371600"/>
          <a:ext cx="76200" cy="209550"/>
        </a:xfrm>
        <a:prstGeom prst="rect">
          <a:avLst/>
        </a:prstGeom>
        <a:noFill/>
        <a:ln w="9525">
          <a:noFill/>
          <a:miter lim="800000"/>
          <a:headEnd/>
          <a:tailEnd/>
        </a:ln>
      </xdr:spPr>
    </xdr:sp>
    <xdr:clientData/>
  </xdr:twoCellAnchor>
  <xdr:twoCellAnchor editAs="oneCell">
    <xdr:from>
      <xdr:col>20</xdr:col>
      <xdr:colOff>66675</xdr:colOff>
      <xdr:row>6</xdr:row>
      <xdr:rowOff>0</xdr:rowOff>
    </xdr:from>
    <xdr:to>
      <xdr:col>20</xdr:col>
      <xdr:colOff>142875</xdr:colOff>
      <xdr:row>7</xdr:row>
      <xdr:rowOff>19050</xdr:rowOff>
    </xdr:to>
    <xdr:sp macro="" textlink="">
      <xdr:nvSpPr>
        <xdr:cNvPr id="11" name="Text Box 5"/>
        <xdr:cNvSpPr txBox="1">
          <a:spLocks noChangeArrowheads="1"/>
        </xdr:cNvSpPr>
      </xdr:nvSpPr>
      <xdr:spPr bwMode="auto">
        <a:xfrm>
          <a:off x="3990975" y="1095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66675</xdr:colOff>
      <xdr:row>6</xdr:row>
      <xdr:rowOff>0</xdr:rowOff>
    </xdr:from>
    <xdr:to>
      <xdr:col>20</xdr:col>
      <xdr:colOff>142875</xdr:colOff>
      <xdr:row>7</xdr:row>
      <xdr:rowOff>19050</xdr:rowOff>
    </xdr:to>
    <xdr:sp macro="" textlink="">
      <xdr:nvSpPr>
        <xdr:cNvPr id="12" name="Text Box 5"/>
        <xdr:cNvSpPr txBox="1">
          <a:spLocks noChangeArrowheads="1"/>
        </xdr:cNvSpPr>
      </xdr:nvSpPr>
      <xdr:spPr bwMode="auto">
        <a:xfrm>
          <a:off x="3990975" y="1095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66675</xdr:colOff>
      <xdr:row>222</xdr:row>
      <xdr:rowOff>0</xdr:rowOff>
    </xdr:from>
    <xdr:to>
      <xdr:col>20</xdr:col>
      <xdr:colOff>142875</xdr:colOff>
      <xdr:row>223</xdr:row>
      <xdr:rowOff>19050</xdr:rowOff>
    </xdr:to>
    <xdr:sp macro="" textlink="">
      <xdr:nvSpPr>
        <xdr:cNvPr id="13" name="Text Box 5"/>
        <xdr:cNvSpPr txBox="1">
          <a:spLocks noChangeArrowheads="1"/>
        </xdr:cNvSpPr>
      </xdr:nvSpPr>
      <xdr:spPr bwMode="auto">
        <a:xfrm>
          <a:off x="3990975" y="15944850"/>
          <a:ext cx="76200" cy="209550"/>
        </a:xfrm>
        <a:prstGeom prst="rect">
          <a:avLst/>
        </a:prstGeom>
        <a:noFill/>
        <a:ln w="9525">
          <a:noFill/>
          <a:miter lim="800000"/>
          <a:headEnd/>
          <a:tailEnd/>
        </a:ln>
      </xdr:spPr>
    </xdr:sp>
    <xdr:clientData/>
  </xdr:twoCellAnchor>
  <xdr:twoCellAnchor editAs="oneCell">
    <xdr:from>
      <xdr:col>20</xdr:col>
      <xdr:colOff>66675</xdr:colOff>
      <xdr:row>222</xdr:row>
      <xdr:rowOff>0</xdr:rowOff>
    </xdr:from>
    <xdr:to>
      <xdr:col>20</xdr:col>
      <xdr:colOff>142875</xdr:colOff>
      <xdr:row>223</xdr:row>
      <xdr:rowOff>19050</xdr:rowOff>
    </xdr:to>
    <xdr:sp macro="" textlink="">
      <xdr:nvSpPr>
        <xdr:cNvPr id="14" name="Text Box 5"/>
        <xdr:cNvSpPr txBox="1">
          <a:spLocks noChangeArrowheads="1"/>
        </xdr:cNvSpPr>
      </xdr:nvSpPr>
      <xdr:spPr bwMode="auto">
        <a:xfrm>
          <a:off x="3990975" y="15944850"/>
          <a:ext cx="76200" cy="209550"/>
        </a:xfrm>
        <a:prstGeom prst="rect">
          <a:avLst/>
        </a:prstGeom>
        <a:noFill/>
        <a:ln w="9525">
          <a:noFill/>
          <a:miter lim="800000"/>
          <a:headEnd/>
          <a:tailEnd/>
        </a:ln>
      </xdr:spPr>
    </xdr:sp>
    <xdr:clientData/>
  </xdr:twoCellAnchor>
  <xdr:twoCellAnchor>
    <xdr:from>
      <xdr:col>39</xdr:col>
      <xdr:colOff>9525</xdr:colOff>
      <xdr:row>52</xdr:row>
      <xdr:rowOff>0</xdr:rowOff>
    </xdr:from>
    <xdr:to>
      <xdr:col>42</xdr:col>
      <xdr:colOff>0</xdr:colOff>
      <xdr:row>53</xdr:row>
      <xdr:rowOff>495300</xdr:rowOff>
    </xdr:to>
    <xdr:cxnSp macro="">
      <xdr:nvCxnSpPr>
        <xdr:cNvPr id="16" name="直線コネクタ 15"/>
        <xdr:cNvCxnSpPr/>
      </xdr:nvCxnSpPr>
      <xdr:spPr>
        <a:xfrm>
          <a:off x="7086600" y="7372350"/>
          <a:ext cx="3533775" cy="923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152400</xdr:colOff>
      <xdr:row>119</xdr:row>
      <xdr:rowOff>85726</xdr:rowOff>
    </xdr:from>
    <xdr:to>
      <xdr:col>40</xdr:col>
      <xdr:colOff>1171575</xdr:colOff>
      <xdr:row>123</xdr:row>
      <xdr:rowOff>164524</xdr:rowOff>
    </xdr:to>
    <xdr:sp macro="" textlink="">
      <xdr:nvSpPr>
        <xdr:cNvPr id="18" name="線吹き出し 2 (枠付き) 17"/>
        <xdr:cNvSpPr/>
      </xdr:nvSpPr>
      <xdr:spPr>
        <a:xfrm>
          <a:off x="9712036" y="15239135"/>
          <a:ext cx="1019175" cy="840798"/>
        </a:xfrm>
        <a:prstGeom prst="borderCallout2">
          <a:avLst>
            <a:gd name="adj1" fmla="val 18750"/>
            <a:gd name="adj2" fmla="val -8333"/>
            <a:gd name="adj3" fmla="val 18750"/>
            <a:gd name="adj4" fmla="val -16667"/>
            <a:gd name="adj5" fmla="val 149120"/>
            <a:gd name="adj6" fmla="val -53209"/>
          </a:avLst>
        </a:prstGeom>
        <a:solidFill>
          <a:sysClr val="window" lastClr="FFFFFF"/>
        </a:solidFill>
        <a:ln w="25400" cap="flat" cmpd="sng" algn="ctr">
          <a:solidFill>
            <a:srgbClr val="F7964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被災面積（助成対象面積）を入力して下さい。</a:t>
          </a:r>
        </a:p>
      </xdr:txBody>
    </xdr:sp>
    <xdr:clientData/>
  </xdr:twoCellAnchor>
  <xdr:oneCellAnchor>
    <xdr:from>
      <xdr:col>36</xdr:col>
      <xdr:colOff>138545</xdr:colOff>
      <xdr:row>0</xdr:row>
      <xdr:rowOff>86591</xdr:rowOff>
    </xdr:from>
    <xdr:ext cx="563231" cy="275717"/>
    <xdr:sp macro="" textlink="">
      <xdr:nvSpPr>
        <xdr:cNvPr id="15" name="テキスト ボックス 14"/>
        <xdr:cNvSpPr txBox="1"/>
      </xdr:nvSpPr>
      <xdr:spPr>
        <a:xfrm>
          <a:off x="7464136" y="8659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ff.go.jp/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H319"/>
  <sheetViews>
    <sheetView showZeros="0" tabSelected="1" view="pageBreakPreview" zoomScale="110" zoomScaleNormal="100" zoomScaleSheetLayoutView="110" workbookViewId="0">
      <selection activeCell="AN11" sqref="AN11"/>
    </sheetView>
  </sheetViews>
  <sheetFormatPr defaultColWidth="9" defaultRowHeight="13.5" x14ac:dyDescent="0.15"/>
  <cols>
    <col min="1" max="1" width="1.25" style="1" customWidth="1"/>
    <col min="2" max="2" width="3" style="1" customWidth="1"/>
    <col min="3" max="5" width="2.625" style="1" customWidth="1"/>
    <col min="6" max="8" width="3.625" style="1" customWidth="1"/>
    <col min="9" max="36" width="2.625" style="1" customWidth="1"/>
    <col min="37" max="38" width="5.625" style="1" customWidth="1"/>
    <col min="39" max="39" width="1" style="1" customWidth="1"/>
    <col min="40" max="40" width="16.875" style="1" customWidth="1"/>
    <col min="41" max="41" width="17.375" style="1" bestFit="1" customWidth="1"/>
    <col min="42" max="42" width="22.625" style="1" customWidth="1"/>
    <col min="43" max="57" width="9.25" style="1" customWidth="1"/>
    <col min="58" max="58" width="10.125" style="1" bestFit="1" customWidth="1"/>
    <col min="59" max="60" width="3.375" style="1" customWidth="1"/>
    <col min="61" max="16384" width="9" style="1"/>
  </cols>
  <sheetData>
    <row r="1" spans="2:38" ht="15" customHeight="1" x14ac:dyDescent="0.15"/>
    <row r="2" spans="2:38" ht="22.5" customHeight="1" x14ac:dyDescent="0.15">
      <c r="B2" s="462" t="s">
        <v>185</v>
      </c>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row>
    <row r="3" spans="2:38" ht="3.75" customHeight="1" x14ac:dyDescent="0.15">
      <c r="B3" s="10"/>
      <c r="C3" s="10"/>
      <c r="D3" s="10"/>
      <c r="E3" s="10"/>
      <c r="F3" s="10"/>
    </row>
    <row r="4" spans="2:38" ht="15" customHeight="1" x14ac:dyDescent="0.15">
      <c r="B4" s="381" t="s">
        <v>50</v>
      </c>
      <c r="C4" s="384"/>
      <c r="D4" s="381" t="s">
        <v>34</v>
      </c>
      <c r="E4" s="382"/>
      <c r="F4" s="382"/>
      <c r="G4" s="382"/>
      <c r="H4" s="382"/>
      <c r="I4" s="382"/>
      <c r="J4" s="382"/>
      <c r="K4" s="382"/>
      <c r="L4" s="382"/>
      <c r="M4" s="384"/>
      <c r="N4" s="382" t="s">
        <v>51</v>
      </c>
      <c r="O4" s="382"/>
      <c r="P4" s="382"/>
      <c r="Q4" s="382"/>
      <c r="R4" s="382"/>
      <c r="S4" s="382"/>
      <c r="T4" s="382"/>
      <c r="U4" s="382"/>
      <c r="V4" s="382"/>
      <c r="W4" s="382"/>
      <c r="X4" s="382"/>
      <c r="Y4" s="382"/>
      <c r="Z4" s="382"/>
      <c r="AA4" s="382"/>
      <c r="AB4" s="384"/>
      <c r="AC4" s="463" t="s">
        <v>35</v>
      </c>
      <c r="AD4" s="464"/>
      <c r="AE4" s="464"/>
      <c r="AF4" s="464"/>
      <c r="AG4" s="464"/>
      <c r="AH4" s="464"/>
      <c r="AI4" s="464"/>
      <c r="AJ4" s="464"/>
      <c r="AK4" s="464"/>
      <c r="AL4" s="465"/>
    </row>
    <row r="5" spans="2:38" ht="15" customHeight="1" x14ac:dyDescent="0.15">
      <c r="B5" s="216"/>
      <c r="C5" s="385"/>
      <c r="D5" s="216"/>
      <c r="E5" s="383"/>
      <c r="F5" s="383"/>
      <c r="G5" s="383"/>
      <c r="H5" s="383"/>
      <c r="I5" s="383"/>
      <c r="J5" s="383"/>
      <c r="K5" s="383"/>
      <c r="L5" s="383"/>
      <c r="M5" s="385"/>
      <c r="N5" s="383"/>
      <c r="O5" s="383"/>
      <c r="P5" s="383"/>
      <c r="Q5" s="383"/>
      <c r="R5" s="383"/>
      <c r="S5" s="383"/>
      <c r="T5" s="383"/>
      <c r="U5" s="383"/>
      <c r="V5" s="383"/>
      <c r="W5" s="383"/>
      <c r="X5" s="383"/>
      <c r="Y5" s="383"/>
      <c r="Z5" s="383"/>
      <c r="AA5" s="383"/>
      <c r="AB5" s="385"/>
      <c r="AC5" s="466"/>
      <c r="AD5" s="467"/>
      <c r="AE5" s="467"/>
      <c r="AF5" s="467"/>
      <c r="AG5" s="467"/>
      <c r="AH5" s="467"/>
      <c r="AI5" s="467"/>
      <c r="AJ5" s="467"/>
      <c r="AK5" s="467"/>
      <c r="AL5" s="468"/>
    </row>
    <row r="6" spans="2:38" ht="15" customHeight="1" x14ac:dyDescent="0.15">
      <c r="B6" s="381"/>
      <c r="C6" s="384"/>
      <c r="D6" s="381"/>
      <c r="E6" s="382"/>
      <c r="F6" s="382"/>
      <c r="G6" s="382"/>
      <c r="H6" s="382"/>
      <c r="I6" s="382"/>
      <c r="J6" s="382"/>
      <c r="K6" s="382"/>
      <c r="L6" s="382"/>
      <c r="M6" s="384"/>
      <c r="N6" s="382"/>
      <c r="O6" s="382"/>
      <c r="P6" s="382"/>
      <c r="Q6" s="382"/>
      <c r="R6" s="382"/>
      <c r="S6" s="382"/>
      <c r="T6" s="382"/>
      <c r="U6" s="382"/>
      <c r="V6" s="382"/>
      <c r="W6" s="382"/>
      <c r="X6" s="382"/>
      <c r="Y6" s="382"/>
      <c r="Z6" s="382"/>
      <c r="AA6" s="382"/>
      <c r="AB6" s="384"/>
      <c r="AC6" s="381"/>
      <c r="AD6" s="382"/>
      <c r="AE6" s="382"/>
      <c r="AF6" s="382"/>
      <c r="AG6" s="382"/>
      <c r="AH6" s="382"/>
      <c r="AI6" s="382"/>
      <c r="AJ6" s="382"/>
      <c r="AK6" s="382"/>
      <c r="AL6" s="384"/>
    </row>
    <row r="7" spans="2:38" ht="15" customHeight="1" x14ac:dyDescent="0.15">
      <c r="B7" s="216"/>
      <c r="C7" s="385"/>
      <c r="D7" s="216"/>
      <c r="E7" s="383"/>
      <c r="F7" s="383"/>
      <c r="G7" s="383"/>
      <c r="H7" s="383"/>
      <c r="I7" s="383"/>
      <c r="J7" s="383"/>
      <c r="K7" s="383"/>
      <c r="L7" s="383"/>
      <c r="M7" s="385"/>
      <c r="N7" s="383"/>
      <c r="O7" s="383"/>
      <c r="P7" s="383"/>
      <c r="Q7" s="383"/>
      <c r="R7" s="383"/>
      <c r="S7" s="383"/>
      <c r="T7" s="383"/>
      <c r="U7" s="383"/>
      <c r="V7" s="383"/>
      <c r="W7" s="383"/>
      <c r="X7" s="383"/>
      <c r="Y7" s="383"/>
      <c r="Z7" s="383"/>
      <c r="AA7" s="383"/>
      <c r="AB7" s="385"/>
      <c r="AC7" s="216"/>
      <c r="AD7" s="383"/>
      <c r="AE7" s="383"/>
      <c r="AF7" s="383"/>
      <c r="AG7" s="383"/>
      <c r="AH7" s="383"/>
      <c r="AI7" s="383"/>
      <c r="AJ7" s="383"/>
      <c r="AK7" s="383"/>
      <c r="AL7" s="385"/>
    </row>
    <row r="8" spans="2:38" ht="6.75" customHeight="1" x14ac:dyDescent="0.15">
      <c r="B8" s="5"/>
      <c r="C8" s="5"/>
      <c r="D8" s="5"/>
      <c r="E8" s="5"/>
      <c r="F8" s="5"/>
      <c r="G8" s="5"/>
      <c r="H8" s="5"/>
      <c r="I8" s="5"/>
      <c r="J8" s="5"/>
      <c r="K8" s="5"/>
      <c r="L8" s="5"/>
      <c r="M8" s="5"/>
      <c r="N8" s="5"/>
      <c r="O8" s="5"/>
      <c r="P8" s="5"/>
      <c r="Q8" s="5"/>
      <c r="R8" s="5"/>
      <c r="S8" s="5"/>
      <c r="T8" s="11"/>
      <c r="U8" s="11"/>
      <c r="V8" s="11"/>
      <c r="W8" s="11"/>
      <c r="X8" s="11"/>
      <c r="Y8" s="11"/>
      <c r="Z8" s="11"/>
      <c r="AA8" s="11"/>
      <c r="AB8" s="11"/>
      <c r="AC8" s="11"/>
      <c r="AD8" s="11"/>
      <c r="AE8" s="11"/>
      <c r="AF8" s="11"/>
      <c r="AG8" s="11"/>
      <c r="AH8" s="11"/>
      <c r="AI8" s="11"/>
      <c r="AJ8" s="11"/>
      <c r="AK8" s="11"/>
      <c r="AL8" s="11"/>
    </row>
    <row r="9" spans="2:38" ht="15" customHeight="1" x14ac:dyDescent="0.15">
      <c r="B9" s="5" t="s">
        <v>24</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row>
    <row r="10" spans="2:38" ht="5.25" customHeight="1" x14ac:dyDescent="0.15">
      <c r="B10" s="5"/>
      <c r="C10" s="5"/>
      <c r="D10" s="5"/>
      <c r="E10" s="5"/>
      <c r="F10" s="5"/>
      <c r="G10" s="5"/>
      <c r="H10" s="5"/>
      <c r="I10" s="5"/>
      <c r="J10" s="5"/>
      <c r="K10" s="5"/>
      <c r="L10" s="5"/>
      <c r="M10" s="5"/>
      <c r="N10" s="5"/>
      <c r="O10" s="5"/>
      <c r="P10" s="5"/>
      <c r="Q10" s="5"/>
      <c r="R10" s="5"/>
      <c r="S10" s="5"/>
      <c r="T10" s="12"/>
      <c r="U10" s="4"/>
      <c r="V10" s="4"/>
      <c r="W10" s="4"/>
      <c r="X10" s="4"/>
      <c r="Y10" s="4"/>
      <c r="Z10" s="4"/>
      <c r="AA10" s="4"/>
      <c r="AB10" s="4"/>
      <c r="AC10" s="4"/>
      <c r="AD10" s="4"/>
      <c r="AE10" s="4"/>
      <c r="AF10" s="4"/>
      <c r="AG10" s="4"/>
      <c r="AH10" s="4"/>
      <c r="AI10" s="4"/>
      <c r="AJ10" s="4"/>
      <c r="AK10" s="4"/>
      <c r="AL10" s="4"/>
    </row>
    <row r="11" spans="2:38" ht="13.5" customHeight="1" x14ac:dyDescent="0.15">
      <c r="B11" s="5"/>
      <c r="C11" s="109" t="s">
        <v>17</v>
      </c>
      <c r="D11" s="109"/>
      <c r="E11" s="393" t="s">
        <v>42</v>
      </c>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4"/>
      <c r="AD11" s="4"/>
      <c r="AE11" s="4"/>
      <c r="AF11" s="4"/>
      <c r="AG11" s="4"/>
      <c r="AH11" s="4"/>
      <c r="AI11" s="6"/>
      <c r="AJ11" s="6"/>
      <c r="AK11" s="6"/>
      <c r="AL11" s="6"/>
    </row>
    <row r="12" spans="2:38" x14ac:dyDescent="0.15">
      <c r="B12" s="5"/>
      <c r="C12" s="109"/>
      <c r="D12" s="109"/>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4"/>
      <c r="AD12" s="4"/>
      <c r="AE12" s="4"/>
      <c r="AF12" s="4"/>
      <c r="AG12" s="4"/>
      <c r="AH12" s="4"/>
      <c r="AI12" s="6"/>
      <c r="AJ12" s="6"/>
      <c r="AK12" s="6"/>
      <c r="AL12" s="6"/>
    </row>
    <row r="13" spans="2:38" x14ac:dyDescent="0.15">
      <c r="B13" s="5"/>
      <c r="C13" s="13" t="s">
        <v>108</v>
      </c>
      <c r="D13" s="13"/>
      <c r="E13" s="4"/>
      <c r="F13" s="4"/>
      <c r="G13" s="4"/>
      <c r="H13" s="4"/>
      <c r="I13" s="4"/>
      <c r="J13" s="4"/>
      <c r="K13" s="4"/>
      <c r="L13" s="4"/>
      <c r="M13" s="4"/>
      <c r="N13" s="4"/>
      <c r="O13" s="4"/>
      <c r="P13" s="4"/>
      <c r="Q13" s="4"/>
      <c r="R13" s="4"/>
      <c r="S13" s="5"/>
      <c r="T13" s="14"/>
      <c r="U13" s="14"/>
      <c r="V13" s="14"/>
      <c r="W13" s="14"/>
      <c r="X13" s="14"/>
      <c r="Y13" s="14"/>
      <c r="Z13" s="14"/>
      <c r="AA13" s="14"/>
      <c r="AB13" s="14"/>
      <c r="AC13" s="14"/>
      <c r="AD13" s="14"/>
      <c r="AE13" s="14"/>
      <c r="AF13" s="14"/>
      <c r="AG13" s="14"/>
      <c r="AH13" s="14"/>
      <c r="AI13" s="6"/>
      <c r="AJ13" s="6"/>
      <c r="AK13" s="6"/>
      <c r="AL13" s="6"/>
    </row>
    <row r="14" spans="2:38" ht="9" customHeight="1" x14ac:dyDescent="0.15">
      <c r="B14" s="5"/>
      <c r="C14" s="4"/>
      <c r="D14" s="4"/>
      <c r="E14" s="12"/>
      <c r="F14" s="4"/>
      <c r="G14" s="4"/>
      <c r="H14" s="4"/>
      <c r="I14" s="4"/>
      <c r="J14" s="4"/>
      <c r="K14" s="4"/>
      <c r="L14" s="4"/>
      <c r="M14" s="4"/>
      <c r="N14" s="4"/>
      <c r="O14" s="4"/>
      <c r="P14" s="4"/>
      <c r="Q14" s="4"/>
      <c r="R14" s="4"/>
      <c r="S14" s="5"/>
      <c r="T14" s="14"/>
      <c r="U14" s="14"/>
      <c r="V14" s="14"/>
      <c r="W14" s="14"/>
      <c r="X14" s="14"/>
      <c r="Y14" s="14"/>
      <c r="Z14" s="14"/>
      <c r="AA14" s="14"/>
      <c r="AB14" s="14"/>
      <c r="AC14" s="14"/>
      <c r="AD14" s="14"/>
      <c r="AE14" s="14"/>
      <c r="AF14" s="14"/>
      <c r="AG14" s="14"/>
      <c r="AH14" s="14"/>
      <c r="AI14" s="6"/>
      <c r="AJ14" s="6"/>
      <c r="AK14" s="6"/>
      <c r="AL14" s="6"/>
    </row>
    <row r="15" spans="2:38" ht="15" customHeight="1" x14ac:dyDescent="0.15">
      <c r="B15" s="15" t="s">
        <v>121</v>
      </c>
      <c r="C15" s="16"/>
      <c r="D15" s="16"/>
      <c r="E15" s="16"/>
      <c r="F15" s="16"/>
      <c r="G15" s="16"/>
      <c r="H15" s="16"/>
      <c r="I15" s="16"/>
      <c r="J15" s="16"/>
      <c r="K15" s="16"/>
      <c r="L15" s="16"/>
      <c r="M15" s="16"/>
      <c r="N15" s="16"/>
      <c r="O15" s="16"/>
      <c r="P15" s="16"/>
      <c r="Q15" s="16"/>
      <c r="R15" s="16"/>
      <c r="S15" s="16"/>
      <c r="T15" s="16"/>
      <c r="U15" s="5"/>
      <c r="V15" s="5"/>
      <c r="W15" s="5"/>
      <c r="X15" s="5"/>
      <c r="Y15" s="5"/>
      <c r="Z15" s="5"/>
      <c r="AA15" s="5"/>
      <c r="AB15" s="5"/>
      <c r="AC15" s="5"/>
      <c r="AD15" s="5"/>
      <c r="AE15" s="5"/>
      <c r="AF15" s="5"/>
      <c r="AG15" s="5"/>
      <c r="AH15" s="5"/>
      <c r="AI15" s="5"/>
      <c r="AJ15" s="5"/>
      <c r="AK15" s="5"/>
      <c r="AL15" s="5"/>
    </row>
    <row r="16" spans="2:38" ht="21" customHeight="1" x14ac:dyDescent="0.15">
      <c r="B16" s="393" t="s">
        <v>38</v>
      </c>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row>
    <row r="17" spans="2:40" ht="21" customHeight="1" x14ac:dyDescent="0.15">
      <c r="B17" s="393"/>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row>
    <row r="18" spans="2:40" ht="15" customHeight="1" x14ac:dyDescent="0.15">
      <c r="B18" s="470"/>
      <c r="C18" s="470"/>
      <c r="D18" s="394" t="s">
        <v>41</v>
      </c>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row>
    <row r="19" spans="2:40" ht="15" customHeight="1" x14ac:dyDescent="0.15">
      <c r="B19" s="471"/>
      <c r="C19" s="471"/>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row>
    <row r="20" spans="2:40" ht="15" customHeight="1" x14ac:dyDescent="0.15">
      <c r="B20" s="198"/>
      <c r="C20" s="198"/>
      <c r="D20" s="393" t="s">
        <v>36</v>
      </c>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row>
    <row r="21" spans="2:40" ht="15" customHeight="1" x14ac:dyDescent="0.15">
      <c r="B21" s="198"/>
      <c r="C21" s="198"/>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row>
    <row r="22" spans="2:40" ht="15" customHeight="1" x14ac:dyDescent="0.15">
      <c r="B22" s="198"/>
      <c r="C22" s="198"/>
      <c r="D22" s="394" t="s">
        <v>37</v>
      </c>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row>
    <row r="23" spans="2:40" ht="15" customHeight="1" x14ac:dyDescent="0.15">
      <c r="B23" s="198"/>
      <c r="C23" s="198"/>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row>
    <row r="24" spans="2:40" ht="6" customHeight="1" x14ac:dyDescent="0.15">
      <c r="B24" s="17"/>
      <c r="C24" s="18"/>
      <c r="D24" s="18"/>
      <c r="E24" s="18"/>
      <c r="F24" s="18"/>
      <c r="G24" s="18"/>
      <c r="H24" s="18"/>
      <c r="I24" s="18"/>
      <c r="J24" s="18"/>
      <c r="K24" s="18"/>
      <c r="L24" s="18"/>
      <c r="M24" s="18"/>
      <c r="N24" s="18"/>
      <c r="O24" s="18"/>
      <c r="P24" s="18"/>
      <c r="Q24" s="18"/>
      <c r="R24" s="18"/>
      <c r="S24" s="18"/>
      <c r="T24" s="18"/>
      <c r="U24" s="18"/>
      <c r="V24" s="18"/>
      <c r="W24" s="18"/>
      <c r="X24" s="18"/>
      <c r="Y24" s="18"/>
      <c r="Z24" s="19"/>
      <c r="AA24" s="19"/>
      <c r="AB24" s="19"/>
      <c r="AC24" s="19"/>
      <c r="AD24" s="19"/>
      <c r="AE24" s="19"/>
      <c r="AF24" s="19"/>
      <c r="AG24" s="19"/>
      <c r="AH24" s="19"/>
      <c r="AI24" s="19"/>
      <c r="AJ24" s="19"/>
      <c r="AK24" s="19"/>
      <c r="AL24" s="19"/>
    </row>
    <row r="25" spans="2:40" ht="15" customHeight="1" x14ac:dyDescent="0.15">
      <c r="B25" s="5" t="s">
        <v>122</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2:40" ht="15" customHeight="1" x14ac:dyDescent="0.15">
      <c r="B26" s="15" t="s">
        <v>179</v>
      </c>
      <c r="C26" s="16"/>
      <c r="D26" s="16"/>
      <c r="E26" s="16"/>
      <c r="F26" s="16"/>
      <c r="G26" s="16"/>
      <c r="H26" s="16"/>
      <c r="I26" s="16"/>
      <c r="J26" s="16"/>
      <c r="K26" s="16"/>
      <c r="L26" s="16"/>
      <c r="M26" s="16"/>
      <c r="N26" s="16"/>
      <c r="O26" s="16"/>
      <c r="P26" s="16"/>
      <c r="Q26" s="16"/>
      <c r="R26" s="16"/>
      <c r="S26" s="16"/>
      <c r="T26" s="16"/>
      <c r="U26" s="5"/>
      <c r="V26" s="5"/>
      <c r="W26" s="5"/>
      <c r="X26" s="5"/>
      <c r="Y26" s="5"/>
      <c r="Z26" s="5"/>
      <c r="AA26" s="5"/>
      <c r="AB26" s="5"/>
      <c r="AC26" s="5"/>
      <c r="AD26" s="5"/>
      <c r="AE26" s="5"/>
      <c r="AF26" s="5"/>
      <c r="AG26" s="5"/>
      <c r="AH26" s="5"/>
      <c r="AI26" s="5"/>
      <c r="AJ26" s="5"/>
      <c r="AK26" s="5"/>
      <c r="AL26" s="5"/>
    </row>
    <row r="27" spans="2:40" ht="21" customHeight="1" x14ac:dyDescent="0.15">
      <c r="B27" s="127" t="s">
        <v>50</v>
      </c>
      <c r="C27" s="129"/>
      <c r="D27" s="135" t="s">
        <v>105</v>
      </c>
      <c r="E27" s="135"/>
      <c r="F27" s="135"/>
      <c r="G27" s="135"/>
      <c r="H27" s="135"/>
      <c r="I27" s="135"/>
      <c r="J27" s="135"/>
      <c r="K27" s="113" t="s">
        <v>31</v>
      </c>
      <c r="L27" s="128"/>
      <c r="M27" s="128"/>
      <c r="N27" s="128"/>
      <c r="O27" s="113" t="s">
        <v>32</v>
      </c>
      <c r="P27" s="128"/>
      <c r="Q27" s="128"/>
      <c r="R27" s="129"/>
      <c r="S27" s="110" t="s">
        <v>45</v>
      </c>
      <c r="T27" s="111"/>
      <c r="U27" s="111"/>
      <c r="V27" s="111"/>
      <c r="W27" s="111"/>
      <c r="X27" s="111"/>
      <c r="Y27" s="111"/>
      <c r="Z27" s="111"/>
      <c r="AA27" s="111"/>
      <c r="AB27" s="111"/>
      <c r="AC27" s="111"/>
      <c r="AD27" s="111"/>
      <c r="AE27" s="111"/>
      <c r="AF27" s="111"/>
      <c r="AG27" s="112"/>
      <c r="AH27" s="113" t="s">
        <v>18</v>
      </c>
      <c r="AI27" s="114"/>
      <c r="AJ27" s="114"/>
      <c r="AK27" s="114"/>
      <c r="AL27" s="115"/>
      <c r="AM27" s="459" t="s">
        <v>52</v>
      </c>
      <c r="AN27" s="460"/>
    </row>
    <row r="28" spans="2:40" ht="15" customHeight="1" x14ac:dyDescent="0.15">
      <c r="B28" s="130"/>
      <c r="C28" s="126"/>
      <c r="D28" s="461"/>
      <c r="E28" s="461"/>
      <c r="F28" s="461"/>
      <c r="G28" s="461"/>
      <c r="H28" s="461"/>
      <c r="I28" s="461"/>
      <c r="J28" s="461"/>
      <c r="K28" s="116"/>
      <c r="L28" s="122"/>
      <c r="M28" s="122"/>
      <c r="N28" s="122"/>
      <c r="O28" s="116"/>
      <c r="P28" s="122"/>
      <c r="Q28" s="122"/>
      <c r="R28" s="126"/>
      <c r="S28" s="134" t="s">
        <v>44</v>
      </c>
      <c r="T28" s="134"/>
      <c r="U28" s="134"/>
      <c r="V28" s="134" t="s">
        <v>43</v>
      </c>
      <c r="W28" s="134"/>
      <c r="X28" s="134"/>
      <c r="Y28" s="113" t="s">
        <v>33</v>
      </c>
      <c r="Z28" s="114"/>
      <c r="AA28" s="115"/>
      <c r="AB28" s="134" t="s">
        <v>181</v>
      </c>
      <c r="AC28" s="134"/>
      <c r="AD28" s="110"/>
      <c r="AE28" s="155" t="s">
        <v>182</v>
      </c>
      <c r="AF28" s="134"/>
      <c r="AG28" s="134"/>
      <c r="AH28" s="116"/>
      <c r="AI28" s="117"/>
      <c r="AJ28" s="117"/>
      <c r="AK28" s="117"/>
      <c r="AL28" s="118"/>
      <c r="AM28" s="459"/>
      <c r="AN28" s="460"/>
    </row>
    <row r="29" spans="2:40" ht="53.25" customHeight="1" x14ac:dyDescent="0.15">
      <c r="B29" s="123"/>
      <c r="C29" s="125"/>
      <c r="D29" s="406"/>
      <c r="E29" s="406"/>
      <c r="F29" s="406"/>
      <c r="G29" s="406"/>
      <c r="H29" s="406"/>
      <c r="I29" s="406"/>
      <c r="J29" s="406"/>
      <c r="K29" s="123"/>
      <c r="L29" s="124"/>
      <c r="M29" s="124"/>
      <c r="N29" s="124"/>
      <c r="O29" s="123"/>
      <c r="P29" s="124"/>
      <c r="Q29" s="124"/>
      <c r="R29" s="125"/>
      <c r="S29" s="134"/>
      <c r="T29" s="134"/>
      <c r="U29" s="134"/>
      <c r="V29" s="134"/>
      <c r="W29" s="134"/>
      <c r="X29" s="134"/>
      <c r="Y29" s="119"/>
      <c r="Z29" s="120"/>
      <c r="AA29" s="121"/>
      <c r="AB29" s="134"/>
      <c r="AC29" s="134"/>
      <c r="AD29" s="110"/>
      <c r="AE29" s="155"/>
      <c r="AF29" s="134"/>
      <c r="AG29" s="134"/>
      <c r="AH29" s="119"/>
      <c r="AI29" s="120"/>
      <c r="AJ29" s="120"/>
      <c r="AK29" s="120"/>
      <c r="AL29" s="121"/>
      <c r="AM29" s="459"/>
      <c r="AN29" s="460"/>
    </row>
    <row r="30" spans="2:40" ht="15" customHeight="1" x14ac:dyDescent="0.15">
      <c r="B30" s="109">
        <v>1</v>
      </c>
      <c r="C30" s="109"/>
      <c r="D30" s="135"/>
      <c r="E30" s="135"/>
      <c r="F30" s="135"/>
      <c r="G30" s="135"/>
      <c r="H30" s="135"/>
      <c r="I30" s="135"/>
      <c r="J30" s="135"/>
      <c r="K30" s="198"/>
      <c r="L30" s="198"/>
      <c r="M30" s="198"/>
      <c r="N30" s="198"/>
      <c r="O30" s="198"/>
      <c r="P30" s="198"/>
      <c r="Q30" s="198"/>
      <c r="R30" s="198"/>
      <c r="S30" s="113"/>
      <c r="T30" s="114"/>
      <c r="U30" s="115"/>
      <c r="V30" s="103"/>
      <c r="W30" s="104"/>
      <c r="X30" s="105"/>
      <c r="Y30" s="97"/>
      <c r="Z30" s="98"/>
      <c r="AA30" s="98"/>
      <c r="AB30" s="457"/>
      <c r="AC30" s="139"/>
      <c r="AD30" s="139"/>
      <c r="AE30" s="138"/>
      <c r="AF30" s="139"/>
      <c r="AG30" s="140"/>
      <c r="AH30" s="144"/>
      <c r="AI30" s="145"/>
      <c r="AJ30" s="145"/>
      <c r="AK30" s="145"/>
      <c r="AL30" s="146"/>
      <c r="AN30" s="456">
        <f>IF(S30="",0,INDEX($AQ$55:$BF$60,MATCH(S30,$AP$55:$AP$60,0),MATCH(V30,$AQ$54:$BF$54,0)))</f>
        <v>0</v>
      </c>
    </row>
    <row r="31" spans="2:40" ht="15" customHeight="1" x14ac:dyDescent="0.15">
      <c r="B31" s="109"/>
      <c r="C31" s="109"/>
      <c r="D31" s="406"/>
      <c r="E31" s="406"/>
      <c r="F31" s="406"/>
      <c r="G31" s="406"/>
      <c r="H31" s="406"/>
      <c r="I31" s="406"/>
      <c r="J31" s="406"/>
      <c r="K31" s="198"/>
      <c r="L31" s="198"/>
      <c r="M31" s="198"/>
      <c r="N31" s="198"/>
      <c r="O31" s="198"/>
      <c r="P31" s="198"/>
      <c r="Q31" s="198"/>
      <c r="R31" s="198"/>
      <c r="S31" s="119"/>
      <c r="T31" s="120"/>
      <c r="U31" s="121"/>
      <c r="V31" s="106"/>
      <c r="W31" s="107"/>
      <c r="X31" s="108"/>
      <c r="Y31" s="99"/>
      <c r="Z31" s="100"/>
      <c r="AA31" s="100"/>
      <c r="AB31" s="458"/>
      <c r="AC31" s="142"/>
      <c r="AD31" s="142"/>
      <c r="AE31" s="141"/>
      <c r="AF31" s="142"/>
      <c r="AG31" s="143"/>
      <c r="AH31" s="147"/>
      <c r="AI31" s="148"/>
      <c r="AJ31" s="148"/>
      <c r="AK31" s="148"/>
      <c r="AL31" s="149"/>
      <c r="AN31" s="456"/>
    </row>
    <row r="32" spans="2:40" ht="15" customHeight="1" x14ac:dyDescent="0.15">
      <c r="B32" s="109">
        <v>2</v>
      </c>
      <c r="C32" s="109"/>
      <c r="D32" s="135"/>
      <c r="E32" s="135"/>
      <c r="F32" s="135"/>
      <c r="G32" s="135"/>
      <c r="H32" s="135"/>
      <c r="I32" s="135"/>
      <c r="J32" s="135"/>
      <c r="K32" s="198"/>
      <c r="L32" s="198"/>
      <c r="M32" s="198"/>
      <c r="N32" s="198"/>
      <c r="O32" s="198"/>
      <c r="P32" s="198"/>
      <c r="Q32" s="198"/>
      <c r="R32" s="198"/>
      <c r="S32" s="113"/>
      <c r="T32" s="114"/>
      <c r="U32" s="115"/>
      <c r="V32" s="103"/>
      <c r="W32" s="104"/>
      <c r="X32" s="105"/>
      <c r="Y32" s="97"/>
      <c r="Z32" s="98"/>
      <c r="AA32" s="98"/>
      <c r="AB32" s="457"/>
      <c r="AC32" s="139"/>
      <c r="AD32" s="139"/>
      <c r="AE32" s="138"/>
      <c r="AF32" s="139"/>
      <c r="AG32" s="140"/>
      <c r="AH32" s="144"/>
      <c r="AI32" s="145"/>
      <c r="AJ32" s="145"/>
      <c r="AK32" s="145"/>
      <c r="AL32" s="146"/>
      <c r="AN32" s="456">
        <f t="shared" ref="AN32" si="0">IF(S32="",0,INDEX($AQ$55:$BF$60,MATCH(S32,$AP$55:$AP$60,0),MATCH(V32,$AQ$54:$BF$54,0)))</f>
        <v>0</v>
      </c>
    </row>
    <row r="33" spans="2:40" ht="15" customHeight="1" x14ac:dyDescent="0.15">
      <c r="B33" s="109"/>
      <c r="C33" s="109"/>
      <c r="D33" s="406"/>
      <c r="E33" s="406"/>
      <c r="F33" s="406"/>
      <c r="G33" s="406"/>
      <c r="H33" s="406"/>
      <c r="I33" s="406"/>
      <c r="J33" s="406"/>
      <c r="K33" s="198"/>
      <c r="L33" s="198"/>
      <c r="M33" s="198"/>
      <c r="N33" s="198"/>
      <c r="O33" s="198"/>
      <c r="P33" s="198"/>
      <c r="Q33" s="198"/>
      <c r="R33" s="198"/>
      <c r="S33" s="119"/>
      <c r="T33" s="120"/>
      <c r="U33" s="121"/>
      <c r="V33" s="106"/>
      <c r="W33" s="107"/>
      <c r="X33" s="108"/>
      <c r="Y33" s="99"/>
      <c r="Z33" s="100"/>
      <c r="AA33" s="100"/>
      <c r="AB33" s="458"/>
      <c r="AC33" s="142"/>
      <c r="AD33" s="142"/>
      <c r="AE33" s="141"/>
      <c r="AF33" s="142"/>
      <c r="AG33" s="143"/>
      <c r="AH33" s="147"/>
      <c r="AI33" s="148"/>
      <c r="AJ33" s="148"/>
      <c r="AK33" s="148"/>
      <c r="AL33" s="149"/>
      <c r="AN33" s="456"/>
    </row>
    <row r="34" spans="2:40" s="20" customFormat="1" ht="15" customHeight="1" x14ac:dyDescent="0.15">
      <c r="B34" s="198">
        <v>3</v>
      </c>
      <c r="C34" s="198"/>
      <c r="D34" s="135"/>
      <c r="E34" s="135"/>
      <c r="F34" s="135"/>
      <c r="G34" s="135"/>
      <c r="H34" s="135"/>
      <c r="I34" s="135"/>
      <c r="J34" s="135"/>
      <c r="K34" s="198"/>
      <c r="L34" s="198"/>
      <c r="M34" s="198"/>
      <c r="N34" s="198"/>
      <c r="O34" s="198"/>
      <c r="P34" s="198"/>
      <c r="Q34" s="198"/>
      <c r="R34" s="198"/>
      <c r="S34" s="113"/>
      <c r="T34" s="114"/>
      <c r="U34" s="115"/>
      <c r="V34" s="103"/>
      <c r="W34" s="104"/>
      <c r="X34" s="105"/>
      <c r="Y34" s="97"/>
      <c r="Z34" s="98"/>
      <c r="AA34" s="98"/>
      <c r="AB34" s="457"/>
      <c r="AC34" s="139"/>
      <c r="AD34" s="139"/>
      <c r="AE34" s="138"/>
      <c r="AF34" s="139"/>
      <c r="AG34" s="140"/>
      <c r="AH34" s="144"/>
      <c r="AI34" s="145"/>
      <c r="AJ34" s="145"/>
      <c r="AK34" s="145"/>
      <c r="AL34" s="146"/>
      <c r="AN34" s="456">
        <f t="shared" ref="AN34" si="1">IF(S34="",0,INDEX($AQ$55:$BF$60,MATCH(S34,$AP$55:$AP$60,0),MATCH(V34,$AQ$54:$BF$54,0)))</f>
        <v>0</v>
      </c>
    </row>
    <row r="35" spans="2:40" s="20" customFormat="1" ht="15" customHeight="1" x14ac:dyDescent="0.15">
      <c r="B35" s="198"/>
      <c r="C35" s="198"/>
      <c r="D35" s="406"/>
      <c r="E35" s="406"/>
      <c r="F35" s="406"/>
      <c r="G35" s="406"/>
      <c r="H35" s="406"/>
      <c r="I35" s="406"/>
      <c r="J35" s="406"/>
      <c r="K35" s="198"/>
      <c r="L35" s="198"/>
      <c r="M35" s="198"/>
      <c r="N35" s="198"/>
      <c r="O35" s="198"/>
      <c r="P35" s="198"/>
      <c r="Q35" s="198"/>
      <c r="R35" s="198"/>
      <c r="S35" s="119"/>
      <c r="T35" s="120"/>
      <c r="U35" s="121"/>
      <c r="V35" s="106"/>
      <c r="W35" s="107"/>
      <c r="X35" s="108"/>
      <c r="Y35" s="99"/>
      <c r="Z35" s="100"/>
      <c r="AA35" s="100"/>
      <c r="AB35" s="458"/>
      <c r="AC35" s="142"/>
      <c r="AD35" s="142"/>
      <c r="AE35" s="141"/>
      <c r="AF35" s="142"/>
      <c r="AG35" s="143"/>
      <c r="AH35" s="147"/>
      <c r="AI35" s="148"/>
      <c r="AJ35" s="148"/>
      <c r="AK35" s="148"/>
      <c r="AL35" s="149"/>
      <c r="AN35" s="456"/>
    </row>
    <row r="36" spans="2:40" s="20" customFormat="1" ht="15" hidden="1" customHeight="1" x14ac:dyDescent="0.15">
      <c r="B36" s="198">
        <v>4</v>
      </c>
      <c r="C36" s="198"/>
      <c r="D36" s="135"/>
      <c r="E36" s="135"/>
      <c r="F36" s="135"/>
      <c r="G36" s="135"/>
      <c r="H36" s="135"/>
      <c r="I36" s="135"/>
      <c r="J36" s="135"/>
      <c r="K36" s="198"/>
      <c r="L36" s="198"/>
      <c r="M36" s="198"/>
      <c r="N36" s="198"/>
      <c r="O36" s="198"/>
      <c r="P36" s="198"/>
      <c r="Q36" s="198"/>
      <c r="R36" s="198"/>
      <c r="S36" s="113"/>
      <c r="T36" s="114"/>
      <c r="U36" s="115"/>
      <c r="V36" s="103"/>
      <c r="W36" s="104"/>
      <c r="X36" s="105"/>
      <c r="Y36" s="94"/>
      <c r="Z36" s="95"/>
      <c r="AA36" s="95"/>
      <c r="AB36" s="151"/>
      <c r="AC36" s="152"/>
      <c r="AD36" s="152"/>
      <c r="AE36" s="138"/>
      <c r="AF36" s="139"/>
      <c r="AG36" s="140"/>
      <c r="AH36" s="144"/>
      <c r="AI36" s="145"/>
      <c r="AJ36" s="145"/>
      <c r="AK36" s="145"/>
      <c r="AL36" s="146"/>
      <c r="AN36" s="456">
        <f t="shared" ref="AN36" si="2">IF(S36="",0,INDEX($AQ$55:$BF$60,MATCH(S36,$AP$55:$AP$60,0),MATCH(V36,$AQ$54:$BF$54,0)))</f>
        <v>0</v>
      </c>
    </row>
    <row r="37" spans="2:40" s="20" customFormat="1" ht="15" hidden="1" customHeight="1" x14ac:dyDescent="0.15">
      <c r="B37" s="198"/>
      <c r="C37" s="198"/>
      <c r="D37" s="406"/>
      <c r="E37" s="406"/>
      <c r="F37" s="406"/>
      <c r="G37" s="406"/>
      <c r="H37" s="406"/>
      <c r="I37" s="406"/>
      <c r="J37" s="406"/>
      <c r="K37" s="198"/>
      <c r="L37" s="198"/>
      <c r="M37" s="198"/>
      <c r="N37" s="198"/>
      <c r="O37" s="198"/>
      <c r="P37" s="198"/>
      <c r="Q37" s="198"/>
      <c r="R37" s="198"/>
      <c r="S37" s="119"/>
      <c r="T37" s="120"/>
      <c r="U37" s="121"/>
      <c r="V37" s="106"/>
      <c r="W37" s="107"/>
      <c r="X37" s="108"/>
      <c r="Y37" s="92"/>
      <c r="Z37" s="93"/>
      <c r="AA37" s="93"/>
      <c r="AB37" s="153"/>
      <c r="AC37" s="154"/>
      <c r="AD37" s="154"/>
      <c r="AE37" s="141"/>
      <c r="AF37" s="142"/>
      <c r="AG37" s="143"/>
      <c r="AH37" s="147"/>
      <c r="AI37" s="148"/>
      <c r="AJ37" s="148"/>
      <c r="AK37" s="148"/>
      <c r="AL37" s="149"/>
      <c r="AN37" s="456"/>
    </row>
    <row r="38" spans="2:40" s="20" customFormat="1" ht="15" hidden="1" customHeight="1" x14ac:dyDescent="0.15">
      <c r="B38" s="198">
        <v>5</v>
      </c>
      <c r="C38" s="198"/>
      <c r="D38" s="135"/>
      <c r="E38" s="135"/>
      <c r="F38" s="135"/>
      <c r="G38" s="135"/>
      <c r="H38" s="135"/>
      <c r="I38" s="135"/>
      <c r="J38" s="135"/>
      <c r="K38" s="198"/>
      <c r="L38" s="198"/>
      <c r="M38" s="198"/>
      <c r="N38" s="198"/>
      <c r="O38" s="198"/>
      <c r="P38" s="198"/>
      <c r="Q38" s="198"/>
      <c r="R38" s="198"/>
      <c r="S38" s="113"/>
      <c r="T38" s="114"/>
      <c r="U38" s="115"/>
      <c r="V38" s="103"/>
      <c r="W38" s="104"/>
      <c r="X38" s="105"/>
      <c r="Y38" s="94"/>
      <c r="Z38" s="95"/>
      <c r="AA38" s="95"/>
      <c r="AB38" s="151"/>
      <c r="AC38" s="152"/>
      <c r="AD38" s="152"/>
      <c r="AE38" s="138"/>
      <c r="AF38" s="139"/>
      <c r="AG38" s="140"/>
      <c r="AH38" s="144"/>
      <c r="AI38" s="145"/>
      <c r="AJ38" s="145"/>
      <c r="AK38" s="145"/>
      <c r="AL38" s="146"/>
      <c r="AN38" s="456">
        <f t="shared" ref="AN38" si="3">IF(S38="",0,INDEX($AQ$55:$BF$60,MATCH(S38,$AP$55:$AP$60,0),MATCH(V38,$AQ$54:$BF$54,0)))</f>
        <v>0</v>
      </c>
    </row>
    <row r="39" spans="2:40" s="20" customFormat="1" ht="15" hidden="1" customHeight="1" x14ac:dyDescent="0.15">
      <c r="B39" s="198"/>
      <c r="C39" s="198"/>
      <c r="D39" s="406"/>
      <c r="E39" s="406"/>
      <c r="F39" s="406"/>
      <c r="G39" s="406"/>
      <c r="H39" s="406"/>
      <c r="I39" s="406"/>
      <c r="J39" s="406"/>
      <c r="K39" s="198"/>
      <c r="L39" s="198"/>
      <c r="M39" s="198"/>
      <c r="N39" s="198"/>
      <c r="O39" s="198"/>
      <c r="P39" s="198"/>
      <c r="Q39" s="198"/>
      <c r="R39" s="198"/>
      <c r="S39" s="119"/>
      <c r="T39" s="120"/>
      <c r="U39" s="121"/>
      <c r="V39" s="106"/>
      <c r="W39" s="107"/>
      <c r="X39" s="108"/>
      <c r="Y39" s="92"/>
      <c r="Z39" s="93"/>
      <c r="AA39" s="93"/>
      <c r="AB39" s="153"/>
      <c r="AC39" s="154"/>
      <c r="AD39" s="154"/>
      <c r="AE39" s="141"/>
      <c r="AF39" s="142"/>
      <c r="AG39" s="143"/>
      <c r="AH39" s="147"/>
      <c r="AI39" s="148"/>
      <c r="AJ39" s="148"/>
      <c r="AK39" s="148"/>
      <c r="AL39" s="149"/>
      <c r="AN39" s="456"/>
    </row>
    <row r="40" spans="2:40" s="20" customFormat="1" ht="15" hidden="1" customHeight="1" x14ac:dyDescent="0.15">
      <c r="B40" s="198">
        <v>6</v>
      </c>
      <c r="C40" s="198"/>
      <c r="D40" s="135"/>
      <c r="E40" s="135"/>
      <c r="F40" s="135"/>
      <c r="G40" s="135"/>
      <c r="H40" s="135"/>
      <c r="I40" s="135"/>
      <c r="J40" s="135"/>
      <c r="K40" s="198"/>
      <c r="L40" s="198"/>
      <c r="M40" s="198"/>
      <c r="N40" s="198"/>
      <c r="O40" s="198"/>
      <c r="P40" s="198"/>
      <c r="Q40" s="198"/>
      <c r="R40" s="198"/>
      <c r="S40" s="113"/>
      <c r="T40" s="114"/>
      <c r="U40" s="115"/>
      <c r="V40" s="103"/>
      <c r="W40" s="104"/>
      <c r="X40" s="105"/>
      <c r="Y40" s="94"/>
      <c r="Z40" s="95"/>
      <c r="AA40" s="95"/>
      <c r="AB40" s="151"/>
      <c r="AC40" s="152"/>
      <c r="AD40" s="152"/>
      <c r="AE40" s="138"/>
      <c r="AF40" s="139"/>
      <c r="AG40" s="140"/>
      <c r="AH40" s="144"/>
      <c r="AI40" s="145"/>
      <c r="AJ40" s="145"/>
      <c r="AK40" s="145"/>
      <c r="AL40" s="146"/>
      <c r="AN40" s="456">
        <f t="shared" ref="AN40" si="4">IF(S40="",0,INDEX($AQ$55:$BF$60,MATCH(S40,$AP$55:$AP$60,0),MATCH(V40,$AQ$54:$BF$54,0)))</f>
        <v>0</v>
      </c>
    </row>
    <row r="41" spans="2:40" s="20" customFormat="1" ht="15" hidden="1" customHeight="1" x14ac:dyDescent="0.15">
      <c r="B41" s="198"/>
      <c r="C41" s="198"/>
      <c r="D41" s="406"/>
      <c r="E41" s="406"/>
      <c r="F41" s="406"/>
      <c r="G41" s="406"/>
      <c r="H41" s="406"/>
      <c r="I41" s="406"/>
      <c r="J41" s="406"/>
      <c r="K41" s="198"/>
      <c r="L41" s="198"/>
      <c r="M41" s="198"/>
      <c r="N41" s="198"/>
      <c r="O41" s="198"/>
      <c r="P41" s="198"/>
      <c r="Q41" s="198"/>
      <c r="R41" s="198"/>
      <c r="S41" s="119"/>
      <c r="T41" s="120"/>
      <c r="U41" s="121"/>
      <c r="V41" s="106"/>
      <c r="W41" s="107"/>
      <c r="X41" s="108"/>
      <c r="Y41" s="92"/>
      <c r="Z41" s="93"/>
      <c r="AA41" s="93"/>
      <c r="AB41" s="153"/>
      <c r="AC41" s="154"/>
      <c r="AD41" s="154"/>
      <c r="AE41" s="141"/>
      <c r="AF41" s="142"/>
      <c r="AG41" s="143"/>
      <c r="AH41" s="147"/>
      <c r="AI41" s="148"/>
      <c r="AJ41" s="148"/>
      <c r="AK41" s="148"/>
      <c r="AL41" s="149"/>
      <c r="AN41" s="456"/>
    </row>
    <row r="42" spans="2:40" s="20" customFormat="1" ht="15" hidden="1" customHeight="1" x14ac:dyDescent="0.15">
      <c r="B42" s="198">
        <v>7</v>
      </c>
      <c r="C42" s="198"/>
      <c r="D42" s="135"/>
      <c r="E42" s="135"/>
      <c r="F42" s="135"/>
      <c r="G42" s="135"/>
      <c r="H42" s="135"/>
      <c r="I42" s="135"/>
      <c r="J42" s="135"/>
      <c r="K42" s="198"/>
      <c r="L42" s="198"/>
      <c r="M42" s="198"/>
      <c r="N42" s="198"/>
      <c r="O42" s="198"/>
      <c r="P42" s="198"/>
      <c r="Q42" s="198"/>
      <c r="R42" s="198"/>
      <c r="S42" s="113"/>
      <c r="T42" s="114"/>
      <c r="U42" s="115"/>
      <c r="V42" s="103"/>
      <c r="W42" s="104"/>
      <c r="X42" s="105"/>
      <c r="Y42" s="94"/>
      <c r="Z42" s="95"/>
      <c r="AA42" s="95"/>
      <c r="AB42" s="151"/>
      <c r="AC42" s="152"/>
      <c r="AD42" s="152"/>
      <c r="AE42" s="138"/>
      <c r="AF42" s="139"/>
      <c r="AG42" s="140"/>
      <c r="AH42" s="144"/>
      <c r="AI42" s="145"/>
      <c r="AJ42" s="145"/>
      <c r="AK42" s="145"/>
      <c r="AL42" s="146"/>
      <c r="AN42" s="456">
        <f t="shared" ref="AN42" si="5">IF(S42="",0,INDEX($AQ$55:$BF$60,MATCH(S42,$AP$55:$AP$60,0),MATCH(V42,$AQ$54:$BF$54,0)))</f>
        <v>0</v>
      </c>
    </row>
    <row r="43" spans="2:40" s="20" customFormat="1" ht="15" hidden="1" customHeight="1" x14ac:dyDescent="0.15">
      <c r="B43" s="198"/>
      <c r="C43" s="198"/>
      <c r="D43" s="406"/>
      <c r="E43" s="406"/>
      <c r="F43" s="406"/>
      <c r="G43" s="406"/>
      <c r="H43" s="406"/>
      <c r="I43" s="406"/>
      <c r="J43" s="406"/>
      <c r="K43" s="198"/>
      <c r="L43" s="198"/>
      <c r="M43" s="198"/>
      <c r="N43" s="198"/>
      <c r="O43" s="198"/>
      <c r="P43" s="198"/>
      <c r="Q43" s="198"/>
      <c r="R43" s="198"/>
      <c r="S43" s="119"/>
      <c r="T43" s="120"/>
      <c r="U43" s="121"/>
      <c r="V43" s="106"/>
      <c r="W43" s="107"/>
      <c r="X43" s="108"/>
      <c r="Y43" s="92"/>
      <c r="Z43" s="93"/>
      <c r="AA43" s="93"/>
      <c r="AB43" s="153"/>
      <c r="AC43" s="154"/>
      <c r="AD43" s="154"/>
      <c r="AE43" s="141"/>
      <c r="AF43" s="142"/>
      <c r="AG43" s="143"/>
      <c r="AH43" s="147"/>
      <c r="AI43" s="148"/>
      <c r="AJ43" s="148"/>
      <c r="AK43" s="148"/>
      <c r="AL43" s="149"/>
      <c r="AN43" s="456"/>
    </row>
    <row r="44" spans="2:40" s="20" customFormat="1" ht="15" hidden="1" customHeight="1" x14ac:dyDescent="0.15">
      <c r="B44" s="198">
        <v>8</v>
      </c>
      <c r="C44" s="198"/>
      <c r="D44" s="135"/>
      <c r="E44" s="135"/>
      <c r="F44" s="135"/>
      <c r="G44" s="135"/>
      <c r="H44" s="135"/>
      <c r="I44" s="135"/>
      <c r="J44" s="135"/>
      <c r="K44" s="198"/>
      <c r="L44" s="198"/>
      <c r="M44" s="198"/>
      <c r="N44" s="198"/>
      <c r="O44" s="198"/>
      <c r="P44" s="198"/>
      <c r="Q44" s="198"/>
      <c r="R44" s="198"/>
      <c r="S44" s="113"/>
      <c r="T44" s="114"/>
      <c r="U44" s="115"/>
      <c r="V44" s="103"/>
      <c r="W44" s="104"/>
      <c r="X44" s="105"/>
      <c r="Y44" s="94"/>
      <c r="Z44" s="95"/>
      <c r="AA44" s="95"/>
      <c r="AB44" s="151"/>
      <c r="AC44" s="152"/>
      <c r="AD44" s="152"/>
      <c r="AE44" s="138"/>
      <c r="AF44" s="139"/>
      <c r="AG44" s="140"/>
      <c r="AH44" s="144"/>
      <c r="AI44" s="145"/>
      <c r="AJ44" s="145"/>
      <c r="AK44" s="145"/>
      <c r="AL44" s="146"/>
      <c r="AN44" s="456">
        <f t="shared" ref="AN44" si="6">IF(S44="",0,INDEX($AQ$55:$BF$60,MATCH(S44,$AP$55:$AP$60,0),MATCH(V44,$AQ$54:$BF$54,0)))</f>
        <v>0</v>
      </c>
    </row>
    <row r="45" spans="2:40" s="20" customFormat="1" ht="15" hidden="1" customHeight="1" x14ac:dyDescent="0.15">
      <c r="B45" s="198"/>
      <c r="C45" s="198"/>
      <c r="D45" s="406"/>
      <c r="E45" s="406"/>
      <c r="F45" s="406"/>
      <c r="G45" s="406"/>
      <c r="H45" s="406"/>
      <c r="I45" s="406"/>
      <c r="J45" s="406"/>
      <c r="K45" s="198"/>
      <c r="L45" s="198"/>
      <c r="M45" s="198"/>
      <c r="N45" s="198"/>
      <c r="O45" s="198"/>
      <c r="P45" s="198"/>
      <c r="Q45" s="198"/>
      <c r="R45" s="198"/>
      <c r="S45" s="119"/>
      <c r="T45" s="120"/>
      <c r="U45" s="121"/>
      <c r="V45" s="106"/>
      <c r="W45" s="107"/>
      <c r="X45" s="108"/>
      <c r="Y45" s="92"/>
      <c r="Z45" s="93"/>
      <c r="AA45" s="93"/>
      <c r="AB45" s="153"/>
      <c r="AC45" s="154"/>
      <c r="AD45" s="154"/>
      <c r="AE45" s="141"/>
      <c r="AF45" s="142"/>
      <c r="AG45" s="143"/>
      <c r="AH45" s="147"/>
      <c r="AI45" s="148"/>
      <c r="AJ45" s="148"/>
      <c r="AK45" s="148"/>
      <c r="AL45" s="149"/>
      <c r="AN45" s="456"/>
    </row>
    <row r="46" spans="2:40" s="20" customFormat="1" ht="15" hidden="1" customHeight="1" x14ac:dyDescent="0.15">
      <c r="B46" s="198">
        <v>9</v>
      </c>
      <c r="C46" s="198"/>
      <c r="D46" s="135"/>
      <c r="E46" s="135"/>
      <c r="F46" s="135"/>
      <c r="G46" s="135"/>
      <c r="H46" s="135"/>
      <c r="I46" s="135"/>
      <c r="J46" s="135"/>
      <c r="K46" s="198"/>
      <c r="L46" s="198"/>
      <c r="M46" s="198"/>
      <c r="N46" s="198"/>
      <c r="O46" s="198"/>
      <c r="P46" s="198"/>
      <c r="Q46" s="198"/>
      <c r="R46" s="198"/>
      <c r="S46" s="113"/>
      <c r="T46" s="114"/>
      <c r="U46" s="115"/>
      <c r="V46" s="103"/>
      <c r="W46" s="104"/>
      <c r="X46" s="105"/>
      <c r="Y46" s="94"/>
      <c r="Z46" s="95"/>
      <c r="AA46" s="95"/>
      <c r="AB46" s="151"/>
      <c r="AC46" s="152"/>
      <c r="AD46" s="152"/>
      <c r="AE46" s="138"/>
      <c r="AF46" s="139"/>
      <c r="AG46" s="140"/>
      <c r="AH46" s="144"/>
      <c r="AI46" s="145"/>
      <c r="AJ46" s="145"/>
      <c r="AK46" s="145"/>
      <c r="AL46" s="146"/>
      <c r="AN46" s="456">
        <f t="shared" ref="AN46" si="7">IF(S46="",0,INDEX($AQ$55:$BF$60,MATCH(S46,$AP$55:$AP$60,0),MATCH(V46,$AQ$54:$BF$54,0)))</f>
        <v>0</v>
      </c>
    </row>
    <row r="47" spans="2:40" s="20" customFormat="1" ht="15" hidden="1" customHeight="1" x14ac:dyDescent="0.15">
      <c r="B47" s="198"/>
      <c r="C47" s="198"/>
      <c r="D47" s="406"/>
      <c r="E47" s="406"/>
      <c r="F47" s="406"/>
      <c r="G47" s="406"/>
      <c r="H47" s="406"/>
      <c r="I47" s="406"/>
      <c r="J47" s="406"/>
      <c r="K47" s="198"/>
      <c r="L47" s="198"/>
      <c r="M47" s="198"/>
      <c r="N47" s="198"/>
      <c r="O47" s="198"/>
      <c r="P47" s="198"/>
      <c r="Q47" s="198"/>
      <c r="R47" s="198"/>
      <c r="S47" s="119"/>
      <c r="T47" s="120"/>
      <c r="U47" s="121"/>
      <c r="V47" s="106"/>
      <c r="W47" s="107"/>
      <c r="X47" s="108"/>
      <c r="Y47" s="92"/>
      <c r="Z47" s="93"/>
      <c r="AA47" s="93"/>
      <c r="AB47" s="153"/>
      <c r="AC47" s="154"/>
      <c r="AD47" s="154"/>
      <c r="AE47" s="141"/>
      <c r="AF47" s="142"/>
      <c r="AG47" s="143"/>
      <c r="AH47" s="147"/>
      <c r="AI47" s="148"/>
      <c r="AJ47" s="148"/>
      <c r="AK47" s="148"/>
      <c r="AL47" s="149"/>
      <c r="AN47" s="456"/>
    </row>
    <row r="48" spans="2:40" s="20" customFormat="1" ht="15" hidden="1" customHeight="1" x14ac:dyDescent="0.15">
      <c r="B48" s="198">
        <v>10</v>
      </c>
      <c r="C48" s="198"/>
      <c r="D48" s="135"/>
      <c r="E48" s="135"/>
      <c r="F48" s="135"/>
      <c r="G48" s="135"/>
      <c r="H48" s="135"/>
      <c r="I48" s="135"/>
      <c r="J48" s="135"/>
      <c r="K48" s="198"/>
      <c r="L48" s="198"/>
      <c r="M48" s="198"/>
      <c r="N48" s="198"/>
      <c r="O48" s="198"/>
      <c r="P48" s="198"/>
      <c r="Q48" s="198"/>
      <c r="R48" s="198"/>
      <c r="S48" s="113"/>
      <c r="T48" s="114"/>
      <c r="U48" s="115"/>
      <c r="V48" s="103"/>
      <c r="W48" s="104"/>
      <c r="X48" s="105"/>
      <c r="Y48" s="94"/>
      <c r="Z48" s="95"/>
      <c r="AA48" s="95"/>
      <c r="AB48" s="151"/>
      <c r="AC48" s="152"/>
      <c r="AD48" s="152"/>
      <c r="AE48" s="138"/>
      <c r="AF48" s="139"/>
      <c r="AG48" s="140"/>
      <c r="AH48" s="144"/>
      <c r="AI48" s="145"/>
      <c r="AJ48" s="145"/>
      <c r="AK48" s="145"/>
      <c r="AL48" s="146"/>
      <c r="AN48" s="456">
        <f t="shared" ref="AN48" si="8">IF(S48="",0,INDEX($AQ$55:$BF$60,MATCH(S48,$AP$55:$AP$60,0),MATCH(V48,$AQ$54:$BF$54,0)))</f>
        <v>0</v>
      </c>
    </row>
    <row r="49" spans="2:58" s="20" customFormat="1" ht="15" hidden="1" customHeight="1" x14ac:dyDescent="0.15">
      <c r="B49" s="198"/>
      <c r="C49" s="198"/>
      <c r="D49" s="406"/>
      <c r="E49" s="406"/>
      <c r="F49" s="406"/>
      <c r="G49" s="406"/>
      <c r="H49" s="406"/>
      <c r="I49" s="406"/>
      <c r="J49" s="406"/>
      <c r="K49" s="198"/>
      <c r="L49" s="198"/>
      <c r="M49" s="198"/>
      <c r="N49" s="198"/>
      <c r="O49" s="198"/>
      <c r="P49" s="198"/>
      <c r="Q49" s="198"/>
      <c r="R49" s="198"/>
      <c r="S49" s="119"/>
      <c r="T49" s="120"/>
      <c r="U49" s="121"/>
      <c r="V49" s="106"/>
      <c r="W49" s="107"/>
      <c r="X49" s="108"/>
      <c r="Y49" s="92"/>
      <c r="Z49" s="93"/>
      <c r="AA49" s="93"/>
      <c r="AB49" s="153"/>
      <c r="AC49" s="154"/>
      <c r="AD49" s="154"/>
      <c r="AE49" s="141"/>
      <c r="AF49" s="142"/>
      <c r="AG49" s="143"/>
      <c r="AH49" s="147"/>
      <c r="AI49" s="148"/>
      <c r="AJ49" s="148"/>
      <c r="AK49" s="148"/>
      <c r="AL49" s="149"/>
      <c r="AN49" s="456"/>
    </row>
    <row r="50" spans="2:58" ht="6" customHeight="1" x14ac:dyDescent="0.15">
      <c r="B50" s="8"/>
      <c r="C50" s="8"/>
      <c r="D50" s="21"/>
      <c r="E50" s="21"/>
      <c r="F50" s="21"/>
      <c r="G50" s="21"/>
      <c r="H50" s="21"/>
      <c r="I50" s="21"/>
      <c r="J50" s="21"/>
      <c r="K50" s="21"/>
      <c r="L50" s="21"/>
      <c r="M50" s="21"/>
      <c r="N50" s="21"/>
      <c r="O50" s="21"/>
      <c r="P50" s="21"/>
      <c r="Q50" s="21"/>
      <c r="R50" s="21"/>
      <c r="S50" s="21"/>
      <c r="T50" s="21"/>
      <c r="U50" s="21"/>
      <c r="V50" s="21"/>
      <c r="W50" s="21"/>
      <c r="X50" s="22"/>
      <c r="Y50" s="22"/>
      <c r="Z50" s="22"/>
      <c r="AA50" s="22"/>
      <c r="AB50" s="22"/>
      <c r="AC50" s="22"/>
      <c r="AD50" s="22"/>
      <c r="AE50" s="22"/>
      <c r="AF50" s="21"/>
      <c r="AG50" s="21"/>
      <c r="AH50" s="21"/>
      <c r="AI50" s="21"/>
      <c r="AJ50" s="21"/>
      <c r="AK50" s="21"/>
      <c r="AL50" s="21"/>
      <c r="AP50" s="23"/>
      <c r="AQ50" s="23"/>
      <c r="AR50" s="23"/>
      <c r="AS50" s="23"/>
      <c r="AT50" s="23"/>
      <c r="AU50" s="23"/>
      <c r="AV50" s="23"/>
      <c r="AW50" s="23"/>
      <c r="AX50" s="23"/>
      <c r="AY50" s="23"/>
      <c r="AZ50" s="23"/>
      <c r="BA50" s="23"/>
      <c r="BB50" s="23"/>
      <c r="BC50" s="23"/>
      <c r="BD50" s="23"/>
      <c r="BE50" s="23"/>
      <c r="BF50" s="23"/>
    </row>
    <row r="51" spans="2:58" ht="41.25" customHeight="1" x14ac:dyDescent="0.15">
      <c r="B51" s="469" t="s">
        <v>118</v>
      </c>
      <c r="C51" s="469"/>
      <c r="D51" s="442" t="s">
        <v>184</v>
      </c>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2"/>
      <c r="AN51" s="24" t="s">
        <v>53</v>
      </c>
      <c r="AP51" s="7"/>
      <c r="AQ51" s="23"/>
      <c r="AR51" s="23"/>
      <c r="AS51" s="23"/>
      <c r="AT51" s="23"/>
      <c r="AU51" s="23"/>
      <c r="AV51" s="23"/>
      <c r="AW51" s="23"/>
      <c r="AX51" s="23"/>
      <c r="AY51" s="23"/>
      <c r="AZ51" s="23"/>
      <c r="BA51" s="23"/>
      <c r="BB51" s="23"/>
      <c r="BC51" s="23"/>
      <c r="BD51" s="23"/>
      <c r="BE51" s="23"/>
      <c r="BF51" s="23"/>
    </row>
    <row r="52" spans="2:58" ht="7.5" customHeight="1" x14ac:dyDescent="0.15">
      <c r="B52" s="25"/>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N52" s="27"/>
      <c r="AP52" s="7"/>
      <c r="AQ52" s="23"/>
      <c r="AR52" s="23"/>
      <c r="AS52" s="23"/>
      <c r="AT52" s="23"/>
      <c r="AU52" s="23"/>
      <c r="AV52" s="23"/>
      <c r="AW52" s="23"/>
      <c r="AX52" s="23"/>
      <c r="AY52" s="23"/>
      <c r="AZ52" s="23"/>
      <c r="BA52" s="23"/>
      <c r="BB52" s="23"/>
      <c r="BC52" s="23"/>
      <c r="BD52" s="23"/>
      <c r="BE52" s="23"/>
      <c r="BF52" s="23"/>
    </row>
    <row r="53" spans="2:58" ht="33.75" customHeight="1" x14ac:dyDescent="0.15">
      <c r="B53" s="127" t="s">
        <v>54</v>
      </c>
      <c r="C53" s="129"/>
      <c r="D53" s="127"/>
      <c r="E53" s="128"/>
      <c r="F53" s="128"/>
      <c r="G53" s="129"/>
      <c r="H53" s="127" t="s">
        <v>13</v>
      </c>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9"/>
      <c r="AG53" s="113" t="s">
        <v>30</v>
      </c>
      <c r="AH53" s="114"/>
      <c r="AI53" s="115"/>
      <c r="AJ53" s="113" t="s">
        <v>19</v>
      </c>
      <c r="AK53" s="114"/>
      <c r="AL53" s="115"/>
      <c r="AM53" s="28"/>
      <c r="AN53" s="29"/>
      <c r="AO53" s="30" t="s">
        <v>43</v>
      </c>
      <c r="AP53" s="30"/>
      <c r="AQ53" s="31" t="s">
        <v>55</v>
      </c>
      <c r="AR53" s="31" t="s">
        <v>56</v>
      </c>
      <c r="AS53" s="31" t="s">
        <v>57</v>
      </c>
      <c r="AT53" s="31" t="s">
        <v>58</v>
      </c>
      <c r="AU53" s="31" t="s">
        <v>59</v>
      </c>
      <c r="AV53" s="31" t="s">
        <v>60</v>
      </c>
      <c r="AW53" s="31" t="s">
        <v>61</v>
      </c>
      <c r="AX53" s="31" t="s">
        <v>62</v>
      </c>
      <c r="AY53" s="31" t="s">
        <v>63</v>
      </c>
      <c r="AZ53" s="31" t="s">
        <v>64</v>
      </c>
      <c r="BA53" s="31" t="s">
        <v>65</v>
      </c>
      <c r="BB53" s="31" t="s">
        <v>66</v>
      </c>
      <c r="BC53" s="31" t="s">
        <v>67</v>
      </c>
      <c r="BD53" s="31" t="s">
        <v>68</v>
      </c>
      <c r="BE53" s="31" t="s">
        <v>69</v>
      </c>
      <c r="BF53" s="31" t="s">
        <v>70</v>
      </c>
    </row>
    <row r="54" spans="2:58" ht="40.5" customHeight="1" x14ac:dyDescent="0.15">
      <c r="B54" s="130"/>
      <c r="C54" s="126"/>
      <c r="D54" s="130" t="s">
        <v>12</v>
      </c>
      <c r="E54" s="122"/>
      <c r="F54" s="122"/>
      <c r="G54" s="126"/>
      <c r="H54" s="116" t="s">
        <v>117</v>
      </c>
      <c r="I54" s="117"/>
      <c r="J54" s="117"/>
      <c r="K54" s="118"/>
      <c r="L54" s="135" t="s">
        <v>15</v>
      </c>
      <c r="M54" s="135"/>
      <c r="N54" s="135"/>
      <c r="O54" s="472" t="s">
        <v>104</v>
      </c>
      <c r="P54" s="473"/>
      <c r="Q54" s="473"/>
      <c r="R54" s="473"/>
      <c r="S54" s="473"/>
      <c r="T54" s="473"/>
      <c r="U54" s="473"/>
      <c r="V54" s="473"/>
      <c r="W54" s="473"/>
      <c r="X54" s="473"/>
      <c r="Y54" s="473"/>
      <c r="Z54" s="474"/>
      <c r="AA54" s="127" t="s">
        <v>0</v>
      </c>
      <c r="AB54" s="128"/>
      <c r="AC54" s="129"/>
      <c r="AD54" s="269" t="s">
        <v>20</v>
      </c>
      <c r="AE54" s="270"/>
      <c r="AF54" s="271"/>
      <c r="AG54" s="116"/>
      <c r="AH54" s="117"/>
      <c r="AI54" s="118"/>
      <c r="AJ54" s="116"/>
      <c r="AK54" s="117"/>
      <c r="AL54" s="118"/>
      <c r="AM54" s="28"/>
      <c r="AN54" s="32" t="s">
        <v>44</v>
      </c>
      <c r="AO54" s="33"/>
      <c r="AP54" s="33"/>
      <c r="AQ54" s="31" t="s">
        <v>71</v>
      </c>
      <c r="AR54" s="31" t="s">
        <v>72</v>
      </c>
      <c r="AS54" s="31" t="s">
        <v>73</v>
      </c>
      <c r="AT54" s="31" t="s">
        <v>74</v>
      </c>
      <c r="AU54" s="31" t="s">
        <v>75</v>
      </c>
      <c r="AV54" s="31" t="s">
        <v>76</v>
      </c>
      <c r="AW54" s="31" t="s">
        <v>77</v>
      </c>
      <c r="AX54" s="31" t="s">
        <v>78</v>
      </c>
      <c r="AY54" s="31" t="s">
        <v>79</v>
      </c>
      <c r="AZ54" s="31" t="s">
        <v>80</v>
      </c>
      <c r="BA54" s="31" t="s">
        <v>81</v>
      </c>
      <c r="BB54" s="31" t="s">
        <v>82</v>
      </c>
      <c r="BC54" s="31" t="s">
        <v>83</v>
      </c>
      <c r="BD54" s="31" t="s">
        <v>84</v>
      </c>
      <c r="BE54" s="31" t="s">
        <v>85</v>
      </c>
      <c r="BF54" s="31" t="s">
        <v>86</v>
      </c>
    </row>
    <row r="55" spans="2:58" ht="46.5" customHeight="1" x14ac:dyDescent="0.15">
      <c r="B55" s="130"/>
      <c r="C55" s="126"/>
      <c r="D55" s="130"/>
      <c r="E55" s="122"/>
      <c r="F55" s="122"/>
      <c r="G55" s="126"/>
      <c r="H55" s="116"/>
      <c r="I55" s="117"/>
      <c r="J55" s="117"/>
      <c r="K55" s="118"/>
      <c r="L55" s="461"/>
      <c r="M55" s="461"/>
      <c r="N55" s="461"/>
      <c r="O55" s="272" t="s">
        <v>123</v>
      </c>
      <c r="P55" s="273"/>
      <c r="Q55" s="274"/>
      <c r="R55" s="272" t="s">
        <v>124</v>
      </c>
      <c r="S55" s="273"/>
      <c r="T55" s="274"/>
      <c r="U55" s="272" t="s">
        <v>125</v>
      </c>
      <c r="V55" s="273"/>
      <c r="W55" s="273"/>
      <c r="X55" s="269" t="s">
        <v>126</v>
      </c>
      <c r="Y55" s="270"/>
      <c r="Z55" s="271"/>
      <c r="AA55" s="130"/>
      <c r="AB55" s="122"/>
      <c r="AC55" s="126"/>
      <c r="AD55" s="272"/>
      <c r="AE55" s="273"/>
      <c r="AF55" s="274"/>
      <c r="AG55" s="116"/>
      <c r="AH55" s="117"/>
      <c r="AI55" s="118"/>
      <c r="AJ55" s="116"/>
      <c r="AK55" s="117"/>
      <c r="AL55" s="118"/>
      <c r="AM55" s="28"/>
      <c r="AN55" s="34" t="s">
        <v>87</v>
      </c>
      <c r="AO55" s="35" t="s">
        <v>88</v>
      </c>
      <c r="AP55" s="35" t="str">
        <f>CONCATENATE(AN55,AO55)</f>
        <v>ｶﾞﾗｽﾊｳｽⅠ類木造</v>
      </c>
      <c r="AQ55" s="31">
        <v>100</v>
      </c>
      <c r="AR55" s="31">
        <v>90</v>
      </c>
      <c r="AS55" s="31">
        <v>80</v>
      </c>
      <c r="AT55" s="31">
        <v>70</v>
      </c>
      <c r="AU55" s="31">
        <v>60</v>
      </c>
      <c r="AV55" s="31">
        <v>50</v>
      </c>
      <c r="AW55" s="31">
        <v>50</v>
      </c>
      <c r="AX55" s="31">
        <v>50</v>
      </c>
      <c r="AY55" s="31">
        <v>50</v>
      </c>
      <c r="AZ55" s="31">
        <v>50</v>
      </c>
      <c r="BA55" s="31">
        <v>50</v>
      </c>
      <c r="BB55" s="31">
        <v>50</v>
      </c>
      <c r="BC55" s="31">
        <v>50</v>
      </c>
      <c r="BD55" s="31">
        <v>50</v>
      </c>
      <c r="BE55" s="31">
        <v>50</v>
      </c>
      <c r="BF55" s="31">
        <v>50</v>
      </c>
    </row>
    <row r="56" spans="2:58" ht="14.25" customHeight="1" x14ac:dyDescent="0.15">
      <c r="B56" s="123"/>
      <c r="C56" s="125"/>
      <c r="D56" s="123"/>
      <c r="E56" s="124"/>
      <c r="F56" s="124"/>
      <c r="G56" s="125"/>
      <c r="H56" s="123" t="s">
        <v>89</v>
      </c>
      <c r="I56" s="124"/>
      <c r="J56" s="124"/>
      <c r="K56" s="125"/>
      <c r="L56" s="399" t="s">
        <v>90</v>
      </c>
      <c r="M56" s="399"/>
      <c r="N56" s="399"/>
      <c r="O56" s="275"/>
      <c r="P56" s="276"/>
      <c r="Q56" s="277"/>
      <c r="R56" s="275"/>
      <c r="S56" s="276"/>
      <c r="T56" s="277"/>
      <c r="U56" s="275"/>
      <c r="V56" s="276"/>
      <c r="W56" s="276"/>
      <c r="X56" s="275"/>
      <c r="Y56" s="276"/>
      <c r="Z56" s="277"/>
      <c r="AA56" s="123" t="s">
        <v>119</v>
      </c>
      <c r="AB56" s="124"/>
      <c r="AC56" s="125"/>
      <c r="AD56" s="275" t="s">
        <v>120</v>
      </c>
      <c r="AE56" s="276"/>
      <c r="AF56" s="277"/>
      <c r="AG56" s="123" t="s">
        <v>91</v>
      </c>
      <c r="AH56" s="124"/>
      <c r="AI56" s="125"/>
      <c r="AJ56" s="119"/>
      <c r="AK56" s="120"/>
      <c r="AL56" s="121"/>
      <c r="AM56" s="28"/>
      <c r="AN56" s="34" t="s">
        <v>87</v>
      </c>
      <c r="AO56" s="35" t="s">
        <v>92</v>
      </c>
      <c r="AP56" s="35" t="str">
        <f t="shared" ref="AP56:AP60" si="9">CONCATENATE(AN56,AO56)</f>
        <v>ｶﾞﾗｽﾊｳｽⅡ類鉄骨</v>
      </c>
      <c r="AQ56" s="31">
        <v>100</v>
      </c>
      <c r="AR56" s="31">
        <v>96</v>
      </c>
      <c r="AS56" s="31">
        <v>92</v>
      </c>
      <c r="AT56" s="31">
        <v>88</v>
      </c>
      <c r="AU56" s="36">
        <v>84</v>
      </c>
      <c r="AV56" s="31">
        <v>80</v>
      </c>
      <c r="AW56" s="31">
        <v>76</v>
      </c>
      <c r="AX56" s="31">
        <v>72</v>
      </c>
      <c r="AY56" s="31">
        <v>68</v>
      </c>
      <c r="AZ56" s="31">
        <v>65</v>
      </c>
      <c r="BA56" s="31">
        <v>62</v>
      </c>
      <c r="BB56" s="31">
        <v>59</v>
      </c>
      <c r="BC56" s="31">
        <v>56</v>
      </c>
      <c r="BD56" s="31">
        <v>53</v>
      </c>
      <c r="BE56" s="31">
        <v>50</v>
      </c>
      <c r="BF56" s="31">
        <v>50</v>
      </c>
    </row>
    <row r="57" spans="2:58" ht="14.25" customHeight="1" x14ac:dyDescent="0.15">
      <c r="B57" s="109">
        <v>1</v>
      </c>
      <c r="C57" s="109"/>
      <c r="D57" s="200"/>
      <c r="E57" s="201"/>
      <c r="F57" s="201"/>
      <c r="G57" s="202"/>
      <c r="H57" s="200"/>
      <c r="I57" s="201"/>
      <c r="J57" s="201"/>
      <c r="K57" s="202"/>
      <c r="L57" s="242" t="str">
        <f>IF(H57="","",
IF(S30="",ROUNDDOWN((H57-AN84)*5/10,-3),
IF(AND(S30&lt;&gt;"",Y30&lt;&gt;""),ROUNDDOWN((H57-AN84)*5/10-AG57*5/10,-3),
IF(AND(S30&lt;&gt;"",Y30=""),ROUNDDOWN((H57-AN84)*4/10,-3),""))))</f>
        <v/>
      </c>
      <c r="M57" s="243"/>
      <c r="N57" s="244"/>
      <c r="O57" s="238" t="str">
        <f>IF(H57="","",
IF((H57-L57-(R57+U57+X57)-AG57)&gt;=0,R57+U57+X57,"FALSE"))</f>
        <v/>
      </c>
      <c r="P57" s="238"/>
      <c r="Q57" s="238"/>
      <c r="R57" s="281"/>
      <c r="S57" s="281"/>
      <c r="T57" s="281"/>
      <c r="U57" s="281"/>
      <c r="V57" s="281"/>
      <c r="W57" s="281"/>
      <c r="X57" s="248"/>
      <c r="Y57" s="249"/>
      <c r="Z57" s="250"/>
      <c r="AA57" s="240"/>
      <c r="AB57" s="240"/>
      <c r="AC57" s="240"/>
      <c r="AD57" s="242" t="str">
        <f>IF(H57="","",
IF((D57-L57-O57-AA57)&gt;=0,D57-L57-O57-AA57,"FALSE"))</f>
        <v/>
      </c>
      <c r="AE57" s="243"/>
      <c r="AF57" s="244"/>
      <c r="AG57" s="450"/>
      <c r="AH57" s="451"/>
      <c r="AI57" s="452"/>
      <c r="AJ57" s="381" t="s">
        <v>93</v>
      </c>
      <c r="AK57" s="382"/>
      <c r="AL57" s="384"/>
      <c r="AM57" s="37"/>
      <c r="AN57" s="38" t="s">
        <v>94</v>
      </c>
      <c r="AO57" s="35" t="s">
        <v>95</v>
      </c>
      <c r="AP57" s="35" t="str">
        <f t="shared" si="9"/>
        <v>ﾌﾟﾗｽﾁｯｸﾊｳｽⅠ類木竹</v>
      </c>
      <c r="AQ57" s="31">
        <v>100</v>
      </c>
      <c r="AR57" s="31">
        <v>90</v>
      </c>
      <c r="AS57" s="31">
        <v>80</v>
      </c>
      <c r="AT57" s="31">
        <v>70</v>
      </c>
      <c r="AU57" s="31">
        <v>60</v>
      </c>
      <c r="AV57" s="31">
        <v>50</v>
      </c>
      <c r="AW57" s="31">
        <v>50</v>
      </c>
      <c r="AX57" s="31">
        <v>50</v>
      </c>
      <c r="AY57" s="31">
        <v>50</v>
      </c>
      <c r="AZ57" s="31">
        <v>50</v>
      </c>
      <c r="BA57" s="31">
        <v>50</v>
      </c>
      <c r="BB57" s="31">
        <v>50</v>
      </c>
      <c r="BC57" s="31">
        <v>50</v>
      </c>
      <c r="BD57" s="31">
        <v>50</v>
      </c>
      <c r="BE57" s="31">
        <v>50</v>
      </c>
      <c r="BF57" s="31">
        <v>50</v>
      </c>
    </row>
    <row r="58" spans="2:58" ht="14.25" customHeight="1" x14ac:dyDescent="0.15">
      <c r="B58" s="109"/>
      <c r="C58" s="109"/>
      <c r="D58" s="203"/>
      <c r="E58" s="204"/>
      <c r="F58" s="204"/>
      <c r="G58" s="205"/>
      <c r="H58" s="203"/>
      <c r="I58" s="204"/>
      <c r="J58" s="204"/>
      <c r="K58" s="205"/>
      <c r="L58" s="245"/>
      <c r="M58" s="246"/>
      <c r="N58" s="247"/>
      <c r="O58" s="239"/>
      <c r="P58" s="239"/>
      <c r="Q58" s="239"/>
      <c r="R58" s="282"/>
      <c r="S58" s="282"/>
      <c r="T58" s="282"/>
      <c r="U58" s="282"/>
      <c r="V58" s="282"/>
      <c r="W58" s="282"/>
      <c r="X58" s="251"/>
      <c r="Y58" s="252"/>
      <c r="Z58" s="253"/>
      <c r="AA58" s="241"/>
      <c r="AB58" s="241"/>
      <c r="AC58" s="241"/>
      <c r="AD58" s="245"/>
      <c r="AE58" s="246"/>
      <c r="AF58" s="247"/>
      <c r="AG58" s="453"/>
      <c r="AH58" s="454"/>
      <c r="AI58" s="455"/>
      <c r="AJ58" s="216"/>
      <c r="AK58" s="383"/>
      <c r="AL58" s="385"/>
      <c r="AM58" s="37"/>
      <c r="AN58" s="38" t="s">
        <v>94</v>
      </c>
      <c r="AO58" s="39" t="s">
        <v>176</v>
      </c>
      <c r="AP58" s="35" t="str">
        <f t="shared" si="9"/>
        <v>ﾌﾟﾗｽﾁｯｸﾊｳｽⅡ類パイプ</v>
      </c>
      <c r="AQ58" s="31">
        <v>100</v>
      </c>
      <c r="AR58" s="31">
        <v>95</v>
      </c>
      <c r="AS58" s="31">
        <v>90</v>
      </c>
      <c r="AT58" s="31">
        <v>85</v>
      </c>
      <c r="AU58" s="31">
        <v>80</v>
      </c>
      <c r="AV58" s="31">
        <v>75</v>
      </c>
      <c r="AW58" s="31">
        <v>70</v>
      </c>
      <c r="AX58" s="31">
        <v>65</v>
      </c>
      <c r="AY58" s="31">
        <v>60</v>
      </c>
      <c r="AZ58" s="31">
        <v>55</v>
      </c>
      <c r="BA58" s="31">
        <v>50</v>
      </c>
      <c r="BB58" s="31">
        <v>50</v>
      </c>
      <c r="BC58" s="31">
        <v>50</v>
      </c>
      <c r="BD58" s="31">
        <v>50</v>
      </c>
      <c r="BE58" s="31">
        <v>50</v>
      </c>
      <c r="BF58" s="31">
        <v>50</v>
      </c>
    </row>
    <row r="59" spans="2:58" ht="14.25" customHeight="1" x14ac:dyDescent="0.15">
      <c r="B59" s="109">
        <v>2</v>
      </c>
      <c r="C59" s="109"/>
      <c r="D59" s="200"/>
      <c r="E59" s="201"/>
      <c r="F59" s="201"/>
      <c r="G59" s="202"/>
      <c r="H59" s="200"/>
      <c r="I59" s="201"/>
      <c r="J59" s="201"/>
      <c r="K59" s="202"/>
      <c r="L59" s="242" t="str">
        <f>IF(H59="","",
IF(S32="",ROUNDDOWN((H59-AN86)*5/10,-3),
IF(AND(S32&lt;&gt;"",Y32&lt;&gt;""),ROUNDDOWN((H59-AN86)*5/10-AG59*5/10,-3),
IF(AND(S32&lt;&gt;"",Y32=""),ROUNDDOWN((H59-AN86)*4/10,-3),""))))</f>
        <v/>
      </c>
      <c r="M59" s="243"/>
      <c r="N59" s="244"/>
      <c r="O59" s="238" t="str">
        <f>IF(H59="","",
IF((H59-L59-(R59+U59+X59)-AG59)&gt;=0,R59+U59+X59,"FALSE"))</f>
        <v/>
      </c>
      <c r="P59" s="238"/>
      <c r="Q59" s="238"/>
      <c r="R59" s="281"/>
      <c r="S59" s="281"/>
      <c r="T59" s="281"/>
      <c r="U59" s="281"/>
      <c r="V59" s="281"/>
      <c r="W59" s="281"/>
      <c r="X59" s="248"/>
      <c r="Y59" s="249"/>
      <c r="Z59" s="250"/>
      <c r="AA59" s="240"/>
      <c r="AB59" s="240"/>
      <c r="AC59" s="240"/>
      <c r="AD59" s="242" t="str">
        <f>IF(H59="","",
IF((D59-L59-O59-AA59)&gt;=0,D59-L59-O59-AA59,"FALSE"))</f>
        <v/>
      </c>
      <c r="AE59" s="243"/>
      <c r="AF59" s="244"/>
      <c r="AG59" s="160"/>
      <c r="AH59" s="161"/>
      <c r="AI59" s="162"/>
      <c r="AJ59" s="381" t="s">
        <v>93</v>
      </c>
      <c r="AK59" s="382"/>
      <c r="AL59" s="384"/>
      <c r="AM59" s="37"/>
      <c r="AN59" s="38" t="s">
        <v>94</v>
      </c>
      <c r="AO59" s="38" t="s">
        <v>96</v>
      </c>
      <c r="AP59" s="35" t="str">
        <f t="shared" si="9"/>
        <v>ﾌﾟﾗｽﾁｯｸﾊｳｽⅢ類～Ⅴ類及びⅦ類鉄骨</v>
      </c>
      <c r="AQ59" s="40">
        <v>100</v>
      </c>
      <c r="AR59" s="40">
        <v>96</v>
      </c>
      <c r="AS59" s="40">
        <v>92</v>
      </c>
      <c r="AT59" s="40">
        <v>88</v>
      </c>
      <c r="AU59" s="40">
        <v>84</v>
      </c>
      <c r="AV59" s="40">
        <v>80</v>
      </c>
      <c r="AW59" s="40">
        <v>76</v>
      </c>
      <c r="AX59" s="40">
        <v>72</v>
      </c>
      <c r="AY59" s="40">
        <v>68</v>
      </c>
      <c r="AZ59" s="40">
        <v>65</v>
      </c>
      <c r="BA59" s="40">
        <v>62</v>
      </c>
      <c r="BB59" s="40">
        <v>59</v>
      </c>
      <c r="BC59" s="40">
        <v>56</v>
      </c>
      <c r="BD59" s="40">
        <v>53</v>
      </c>
      <c r="BE59" s="40">
        <v>50</v>
      </c>
      <c r="BF59" s="40">
        <v>50</v>
      </c>
    </row>
    <row r="60" spans="2:58" ht="14.25" customHeight="1" x14ac:dyDescent="0.15">
      <c r="B60" s="398"/>
      <c r="C60" s="398"/>
      <c r="D60" s="203"/>
      <c r="E60" s="204"/>
      <c r="F60" s="204"/>
      <c r="G60" s="205"/>
      <c r="H60" s="203"/>
      <c r="I60" s="204"/>
      <c r="J60" s="204"/>
      <c r="K60" s="205"/>
      <c r="L60" s="245"/>
      <c r="M60" s="246"/>
      <c r="N60" s="247"/>
      <c r="O60" s="239"/>
      <c r="P60" s="239"/>
      <c r="Q60" s="239"/>
      <c r="R60" s="282"/>
      <c r="S60" s="282"/>
      <c r="T60" s="282"/>
      <c r="U60" s="282"/>
      <c r="V60" s="282"/>
      <c r="W60" s="282"/>
      <c r="X60" s="251"/>
      <c r="Y60" s="252"/>
      <c r="Z60" s="253"/>
      <c r="AA60" s="241"/>
      <c r="AB60" s="241"/>
      <c r="AC60" s="241"/>
      <c r="AD60" s="245"/>
      <c r="AE60" s="246"/>
      <c r="AF60" s="247"/>
      <c r="AG60" s="163"/>
      <c r="AH60" s="164"/>
      <c r="AI60" s="165"/>
      <c r="AJ60" s="216"/>
      <c r="AK60" s="383"/>
      <c r="AL60" s="385"/>
      <c r="AM60" s="37"/>
      <c r="AN60" s="41" t="s">
        <v>97</v>
      </c>
      <c r="AO60" s="42"/>
      <c r="AP60" s="35" t="str">
        <f t="shared" si="9"/>
        <v>附帯施設</v>
      </c>
      <c r="AQ60" s="43">
        <v>100</v>
      </c>
      <c r="AR60" s="43">
        <v>93</v>
      </c>
      <c r="AS60" s="43">
        <v>86</v>
      </c>
      <c r="AT60" s="43">
        <v>79</v>
      </c>
      <c r="AU60" s="43">
        <v>72</v>
      </c>
      <c r="AV60" s="43">
        <v>65</v>
      </c>
      <c r="AW60" s="43">
        <v>58</v>
      </c>
      <c r="AX60" s="43">
        <v>50</v>
      </c>
      <c r="AY60" s="43">
        <v>50</v>
      </c>
      <c r="AZ60" s="43">
        <v>50</v>
      </c>
      <c r="BA60" s="43">
        <v>50</v>
      </c>
      <c r="BB60" s="31">
        <v>50</v>
      </c>
      <c r="BC60" s="31">
        <v>50</v>
      </c>
      <c r="BD60" s="31">
        <v>50</v>
      </c>
      <c r="BE60" s="31">
        <v>50</v>
      </c>
      <c r="BF60" s="31">
        <v>50</v>
      </c>
    </row>
    <row r="61" spans="2:58" ht="14.25" customHeight="1" x14ac:dyDescent="0.15">
      <c r="B61" s="198">
        <v>3</v>
      </c>
      <c r="C61" s="198"/>
      <c r="D61" s="200"/>
      <c r="E61" s="201"/>
      <c r="F61" s="201"/>
      <c r="G61" s="202"/>
      <c r="H61" s="200"/>
      <c r="I61" s="201"/>
      <c r="J61" s="201"/>
      <c r="K61" s="202"/>
      <c r="L61" s="242" t="str">
        <f>IF(H61="","",
IF(S34="",ROUNDDOWN((H61-AN88)*5/10,-3),
IF(AND(S34&lt;&gt;"",Y34&lt;&gt;""),ROUNDDOWN((H61-AN88)*5/10-AG61*5/10,-3),
IF(AND(S34&lt;&gt;"",Y34=""),ROUNDDOWN((H61-AN88)*4/10,-3),""))))</f>
        <v/>
      </c>
      <c r="M61" s="243"/>
      <c r="N61" s="244"/>
      <c r="O61" s="238" t="str">
        <f>IF(H61="","",
IF((H61-L61-(R61+U61+X61)-AG61)&gt;=0,R61+U61+X61,"FALSE"))</f>
        <v/>
      </c>
      <c r="P61" s="238"/>
      <c r="Q61" s="238"/>
      <c r="R61" s="281"/>
      <c r="S61" s="281"/>
      <c r="T61" s="281"/>
      <c r="U61" s="281"/>
      <c r="V61" s="281"/>
      <c r="W61" s="281"/>
      <c r="X61" s="248"/>
      <c r="Y61" s="249"/>
      <c r="Z61" s="250"/>
      <c r="AA61" s="240"/>
      <c r="AB61" s="240"/>
      <c r="AC61" s="240"/>
      <c r="AD61" s="242" t="str">
        <f>IF(H61="","",
IF((D61-L61-O61-AA61)&gt;=0,D61-L61-O61-AA61,"FALSE"))</f>
        <v/>
      </c>
      <c r="AE61" s="243"/>
      <c r="AF61" s="244"/>
      <c r="AG61" s="450"/>
      <c r="AH61" s="451"/>
      <c r="AI61" s="452"/>
      <c r="AJ61" s="381" t="s">
        <v>98</v>
      </c>
      <c r="AK61" s="382"/>
      <c r="AL61" s="384"/>
      <c r="AM61" s="37"/>
      <c r="AN61" s="44"/>
      <c r="AO61" s="44"/>
      <c r="AP61" s="44"/>
      <c r="AQ61" s="20"/>
      <c r="AR61" s="20"/>
      <c r="AS61" s="20"/>
      <c r="AT61" s="20"/>
      <c r="AU61" s="20"/>
      <c r="AV61" s="20"/>
      <c r="AW61" s="20"/>
      <c r="AX61" s="20"/>
      <c r="AY61" s="20"/>
      <c r="AZ61" s="20"/>
      <c r="BA61" s="20"/>
    </row>
    <row r="62" spans="2:58" ht="14.25" customHeight="1" thickBot="1" x14ac:dyDescent="0.2">
      <c r="B62" s="199"/>
      <c r="C62" s="199"/>
      <c r="D62" s="203"/>
      <c r="E62" s="204"/>
      <c r="F62" s="204"/>
      <c r="G62" s="205"/>
      <c r="H62" s="203"/>
      <c r="I62" s="204"/>
      <c r="J62" s="204"/>
      <c r="K62" s="205"/>
      <c r="L62" s="245"/>
      <c r="M62" s="246"/>
      <c r="N62" s="247"/>
      <c r="O62" s="239"/>
      <c r="P62" s="239"/>
      <c r="Q62" s="239"/>
      <c r="R62" s="282"/>
      <c r="S62" s="282"/>
      <c r="T62" s="282"/>
      <c r="U62" s="282"/>
      <c r="V62" s="282"/>
      <c r="W62" s="282"/>
      <c r="X62" s="251"/>
      <c r="Y62" s="252"/>
      <c r="Z62" s="253"/>
      <c r="AA62" s="241"/>
      <c r="AB62" s="241"/>
      <c r="AC62" s="241"/>
      <c r="AD62" s="245"/>
      <c r="AE62" s="246"/>
      <c r="AF62" s="247"/>
      <c r="AG62" s="453"/>
      <c r="AH62" s="454"/>
      <c r="AI62" s="455"/>
      <c r="AJ62" s="216"/>
      <c r="AK62" s="383"/>
      <c r="AL62" s="385"/>
      <c r="AM62" s="37"/>
      <c r="AN62" s="44"/>
      <c r="AO62" s="44"/>
      <c r="AP62" s="44"/>
      <c r="AQ62" s="20"/>
      <c r="AR62" s="20"/>
      <c r="AS62" s="20"/>
      <c r="AT62" s="20"/>
      <c r="AU62" s="20"/>
      <c r="AV62" s="20"/>
      <c r="AW62" s="20"/>
      <c r="AX62" s="20"/>
      <c r="AY62" s="20"/>
      <c r="AZ62" s="20"/>
      <c r="BA62" s="20"/>
    </row>
    <row r="63" spans="2:58" ht="14.25" hidden="1" customHeight="1" x14ac:dyDescent="0.15">
      <c r="B63" s="198">
        <v>4</v>
      </c>
      <c r="C63" s="198"/>
      <c r="D63" s="200"/>
      <c r="E63" s="201"/>
      <c r="F63" s="201"/>
      <c r="G63" s="202"/>
      <c r="H63" s="200"/>
      <c r="I63" s="201"/>
      <c r="J63" s="201"/>
      <c r="K63" s="202"/>
      <c r="L63" s="238" t="str">
        <f>IF(H63="","",
IF(S36="",ROUNDDOWN((H63-AN90)*5/10,-3),
IF(AND(S36&lt;&gt;"",Y36&lt;&gt;""),ROUNDDOWN((H63-AN90)*5/10-AG63*5/10,-3),
IF(AND(S36&lt;&gt;"",Y36=""),ROUNDDOWN((H63-AN90)*4/10,-3),""))))</f>
        <v/>
      </c>
      <c r="M63" s="238"/>
      <c r="N63" s="238"/>
      <c r="O63" s="238" t="str">
        <f>IF(H63="","",
IF((H63-L63-(R63+U63+X63)-AG63)&gt;=0,R63+U63+X63,"FALSE"))</f>
        <v/>
      </c>
      <c r="P63" s="238"/>
      <c r="Q63" s="238"/>
      <c r="R63" s="240"/>
      <c r="S63" s="240"/>
      <c r="T63" s="240"/>
      <c r="U63" s="240"/>
      <c r="V63" s="240"/>
      <c r="W63" s="240"/>
      <c r="X63" s="248"/>
      <c r="Y63" s="249"/>
      <c r="Z63" s="250"/>
      <c r="AA63" s="240"/>
      <c r="AB63" s="240"/>
      <c r="AC63" s="240"/>
      <c r="AD63" s="242" t="str">
        <f>IF(H63="","",
IF((D63-L63-O63-AA63)&gt;=0,D63-L63-O63-AA63,"FALSE"))</f>
        <v/>
      </c>
      <c r="AE63" s="243"/>
      <c r="AF63" s="244"/>
      <c r="AG63" s="450"/>
      <c r="AH63" s="451"/>
      <c r="AI63" s="452"/>
      <c r="AJ63" s="381" t="s">
        <v>98</v>
      </c>
      <c r="AK63" s="382"/>
      <c r="AL63" s="384"/>
      <c r="AM63" s="37"/>
      <c r="AN63" s="44"/>
      <c r="AO63" s="44"/>
      <c r="AP63" s="44"/>
      <c r="AS63" s="45"/>
      <c r="AU63" s="20"/>
      <c r="AV63" s="20"/>
      <c r="AW63" s="20"/>
      <c r="AX63" s="20"/>
      <c r="AY63" s="20"/>
      <c r="AZ63" s="20"/>
      <c r="BA63" s="20"/>
    </row>
    <row r="64" spans="2:58" ht="14.25" hidden="1" customHeight="1" x14ac:dyDescent="0.15">
      <c r="B64" s="198"/>
      <c r="C64" s="198"/>
      <c r="D64" s="203"/>
      <c r="E64" s="204"/>
      <c r="F64" s="204"/>
      <c r="G64" s="205"/>
      <c r="H64" s="203"/>
      <c r="I64" s="204"/>
      <c r="J64" s="204"/>
      <c r="K64" s="205"/>
      <c r="L64" s="239"/>
      <c r="M64" s="239"/>
      <c r="N64" s="239"/>
      <c r="O64" s="239"/>
      <c r="P64" s="239"/>
      <c r="Q64" s="239"/>
      <c r="R64" s="241"/>
      <c r="S64" s="241"/>
      <c r="T64" s="241"/>
      <c r="U64" s="241"/>
      <c r="V64" s="241"/>
      <c r="W64" s="241"/>
      <c r="X64" s="251"/>
      <c r="Y64" s="252"/>
      <c r="Z64" s="253"/>
      <c r="AA64" s="241"/>
      <c r="AB64" s="241"/>
      <c r="AC64" s="241"/>
      <c r="AD64" s="245"/>
      <c r="AE64" s="246"/>
      <c r="AF64" s="247"/>
      <c r="AG64" s="453"/>
      <c r="AH64" s="454"/>
      <c r="AI64" s="455"/>
      <c r="AJ64" s="216"/>
      <c r="AK64" s="383"/>
      <c r="AL64" s="385"/>
      <c r="AM64" s="37"/>
      <c r="AO64" s="44"/>
      <c r="AP64" s="44"/>
      <c r="AS64" s="45"/>
      <c r="AU64" s="20"/>
      <c r="AV64" s="20"/>
      <c r="AW64" s="20"/>
      <c r="AX64" s="20"/>
      <c r="AY64" s="20"/>
      <c r="AZ64" s="20"/>
      <c r="BA64" s="20"/>
    </row>
    <row r="65" spans="2:53" ht="14.25" hidden="1" customHeight="1" x14ac:dyDescent="0.15">
      <c r="B65" s="198">
        <v>5</v>
      </c>
      <c r="C65" s="198"/>
      <c r="D65" s="200"/>
      <c r="E65" s="201"/>
      <c r="F65" s="201"/>
      <c r="G65" s="202"/>
      <c r="H65" s="200"/>
      <c r="I65" s="201"/>
      <c r="J65" s="201"/>
      <c r="K65" s="202"/>
      <c r="L65" s="238" t="str">
        <f>IF(H65="","",
IF(S38="",ROUNDDOWN((H65-AN92)*5/10,-3),
IF(AND(S38&lt;&gt;"",Y38&lt;&gt;""),ROUNDDOWN((H65-AN92)*5/10-AG65*5/10,-3),
IF(AND(S38&lt;&gt;"",Y38=""),ROUNDDOWN((H65-AN92)*4/10,-3),""))))</f>
        <v/>
      </c>
      <c r="M65" s="238"/>
      <c r="N65" s="238"/>
      <c r="O65" s="238" t="str">
        <f>IF(H65="","",
IF((H65-L65-(R65+U65+X65)-AG65)&gt;=0,R65+U65+X65,"FALSE"))</f>
        <v/>
      </c>
      <c r="P65" s="238"/>
      <c r="Q65" s="238"/>
      <c r="R65" s="240"/>
      <c r="S65" s="240"/>
      <c r="T65" s="240"/>
      <c r="U65" s="240"/>
      <c r="V65" s="240"/>
      <c r="W65" s="240"/>
      <c r="X65" s="248"/>
      <c r="Y65" s="249"/>
      <c r="Z65" s="250"/>
      <c r="AA65" s="240"/>
      <c r="AB65" s="240"/>
      <c r="AC65" s="240"/>
      <c r="AD65" s="242" t="str">
        <f>IF(H65="","",
IF((D65-L65-O65-AA65)&gt;=0,D65-L65-O65-AA65,"FALSE"))</f>
        <v/>
      </c>
      <c r="AE65" s="243"/>
      <c r="AF65" s="244"/>
      <c r="AG65" s="450"/>
      <c r="AH65" s="451"/>
      <c r="AI65" s="452"/>
      <c r="AJ65" s="381" t="s">
        <v>98</v>
      </c>
      <c r="AK65" s="382"/>
      <c r="AL65" s="384"/>
      <c r="AM65" s="37"/>
      <c r="AS65" s="45"/>
      <c r="AT65" s="20"/>
      <c r="AU65" s="20"/>
      <c r="AV65" s="20"/>
      <c r="AW65" s="20"/>
      <c r="AX65" s="20"/>
      <c r="AY65" s="20"/>
      <c r="AZ65" s="20"/>
      <c r="BA65" s="20"/>
    </row>
    <row r="66" spans="2:53" ht="14.25" hidden="1" customHeight="1" x14ac:dyDescent="0.15">
      <c r="B66" s="199"/>
      <c r="C66" s="199"/>
      <c r="D66" s="203"/>
      <c r="E66" s="204"/>
      <c r="F66" s="204"/>
      <c r="G66" s="205"/>
      <c r="H66" s="203"/>
      <c r="I66" s="204"/>
      <c r="J66" s="204"/>
      <c r="K66" s="205"/>
      <c r="L66" s="239"/>
      <c r="M66" s="239"/>
      <c r="N66" s="239"/>
      <c r="O66" s="239"/>
      <c r="P66" s="239"/>
      <c r="Q66" s="239"/>
      <c r="R66" s="241"/>
      <c r="S66" s="241"/>
      <c r="T66" s="241"/>
      <c r="U66" s="241"/>
      <c r="V66" s="241"/>
      <c r="W66" s="241"/>
      <c r="X66" s="251"/>
      <c r="Y66" s="252"/>
      <c r="Z66" s="253"/>
      <c r="AA66" s="241"/>
      <c r="AB66" s="241"/>
      <c r="AC66" s="241"/>
      <c r="AD66" s="245"/>
      <c r="AE66" s="246"/>
      <c r="AF66" s="247"/>
      <c r="AG66" s="453"/>
      <c r="AH66" s="454"/>
      <c r="AI66" s="455"/>
      <c r="AJ66" s="216"/>
      <c r="AK66" s="383"/>
      <c r="AL66" s="385"/>
      <c r="AM66" s="37"/>
      <c r="AN66" s="44"/>
      <c r="AO66" s="44"/>
      <c r="AP66" s="44"/>
      <c r="AQ66" s="20"/>
      <c r="AR66" s="20"/>
      <c r="AS66" s="20"/>
      <c r="AT66" s="20"/>
      <c r="AU66" s="20"/>
      <c r="AV66" s="20"/>
      <c r="AW66" s="20"/>
      <c r="AX66" s="20"/>
      <c r="AY66" s="20"/>
      <c r="AZ66" s="20"/>
      <c r="BA66" s="20"/>
    </row>
    <row r="67" spans="2:53" ht="14.25" hidden="1" customHeight="1" x14ac:dyDescent="0.15">
      <c r="B67" s="198">
        <v>6</v>
      </c>
      <c r="C67" s="198"/>
      <c r="D67" s="200"/>
      <c r="E67" s="201"/>
      <c r="F67" s="201"/>
      <c r="G67" s="202"/>
      <c r="H67" s="200"/>
      <c r="I67" s="201"/>
      <c r="J67" s="201"/>
      <c r="K67" s="202"/>
      <c r="L67" s="238" t="str">
        <f>IF(H67="","",
IF(S40="",ROUNDDOWN((H67-AN94)*5/10,-3),
IF(AND(S40&lt;&gt;"",Y40&lt;&gt;""),ROUNDDOWN((H67-AN94)*5/10-AG67*5/10,-3),
IF(AND(S40&lt;&gt;"",Y40=""),ROUNDDOWN((H67-AN94)*4/10,-3),""))))</f>
        <v/>
      </c>
      <c r="M67" s="238"/>
      <c r="N67" s="238"/>
      <c r="O67" s="238" t="str">
        <f>IF(H67="","",
IF((H67-L67-(R67+U67+X67)-AG67)&gt;=0,R67+U67+X67,"FALSE"))</f>
        <v/>
      </c>
      <c r="P67" s="238"/>
      <c r="Q67" s="238"/>
      <c r="R67" s="240"/>
      <c r="S67" s="240"/>
      <c r="T67" s="240"/>
      <c r="U67" s="240"/>
      <c r="V67" s="240"/>
      <c r="W67" s="240"/>
      <c r="X67" s="248"/>
      <c r="Y67" s="249"/>
      <c r="Z67" s="250"/>
      <c r="AA67" s="240"/>
      <c r="AB67" s="240"/>
      <c r="AC67" s="240"/>
      <c r="AD67" s="242" t="str">
        <f>IF(H67="","",
IF((D67-L67-O67-AA67)&gt;=0,D67-L67-O67-AA67,"FALSE"))</f>
        <v/>
      </c>
      <c r="AE67" s="243"/>
      <c r="AF67" s="244"/>
      <c r="AG67" s="160"/>
      <c r="AH67" s="161"/>
      <c r="AI67" s="162"/>
      <c r="AJ67" s="381" t="s">
        <v>98</v>
      </c>
      <c r="AK67" s="382"/>
      <c r="AL67" s="384"/>
      <c r="AM67" s="37"/>
      <c r="AN67" s="44"/>
      <c r="AO67" s="44"/>
      <c r="AP67" s="44"/>
      <c r="AQ67" s="20"/>
      <c r="AR67" s="20"/>
      <c r="AS67" s="20"/>
      <c r="AT67" s="20"/>
      <c r="AU67" s="20"/>
      <c r="AV67" s="20"/>
      <c r="AW67" s="20"/>
      <c r="AX67" s="20"/>
      <c r="AY67" s="20"/>
      <c r="AZ67" s="20"/>
      <c r="BA67" s="20"/>
    </row>
    <row r="68" spans="2:53" ht="14.25" hidden="1" customHeight="1" x14ac:dyDescent="0.15">
      <c r="B68" s="199"/>
      <c r="C68" s="199"/>
      <c r="D68" s="203"/>
      <c r="E68" s="204"/>
      <c r="F68" s="204"/>
      <c r="G68" s="205"/>
      <c r="H68" s="203"/>
      <c r="I68" s="204"/>
      <c r="J68" s="204"/>
      <c r="K68" s="205"/>
      <c r="L68" s="239"/>
      <c r="M68" s="239"/>
      <c r="N68" s="239"/>
      <c r="O68" s="239"/>
      <c r="P68" s="239"/>
      <c r="Q68" s="239"/>
      <c r="R68" s="241"/>
      <c r="S68" s="241"/>
      <c r="T68" s="241"/>
      <c r="U68" s="241"/>
      <c r="V68" s="241"/>
      <c r="W68" s="241"/>
      <c r="X68" s="251"/>
      <c r="Y68" s="252"/>
      <c r="Z68" s="253"/>
      <c r="AA68" s="241"/>
      <c r="AB68" s="241"/>
      <c r="AC68" s="241"/>
      <c r="AD68" s="245"/>
      <c r="AE68" s="246"/>
      <c r="AF68" s="247"/>
      <c r="AG68" s="163"/>
      <c r="AH68" s="164"/>
      <c r="AI68" s="165"/>
      <c r="AJ68" s="216"/>
      <c r="AK68" s="383"/>
      <c r="AL68" s="385"/>
      <c r="AM68" s="37"/>
      <c r="AN68" s="44"/>
      <c r="AO68" s="44"/>
      <c r="AP68" s="44"/>
      <c r="AQ68" s="20"/>
      <c r="AR68" s="20"/>
      <c r="AS68" s="20"/>
      <c r="AT68" s="20"/>
      <c r="AU68" s="20"/>
      <c r="AV68" s="20"/>
      <c r="AW68" s="20"/>
      <c r="AX68" s="20"/>
      <c r="AY68" s="20"/>
      <c r="AZ68" s="20"/>
      <c r="BA68" s="20"/>
    </row>
    <row r="69" spans="2:53" ht="14.25" hidden="1" customHeight="1" x14ac:dyDescent="0.15">
      <c r="B69" s="198">
        <v>7</v>
      </c>
      <c r="C69" s="198"/>
      <c r="D69" s="200"/>
      <c r="E69" s="201"/>
      <c r="F69" s="201"/>
      <c r="G69" s="202"/>
      <c r="H69" s="200"/>
      <c r="I69" s="201"/>
      <c r="J69" s="201"/>
      <c r="K69" s="202"/>
      <c r="L69" s="238" t="str">
        <f>IF(H69="","",
IF(S42="",ROUNDDOWN((H69-AN96)*5/10,-3),
IF(AND(S42&lt;&gt;"",Y42&lt;&gt;""),ROUNDDOWN((H69-AN96)*5/10-AG69*5/10,-3),
IF(AND(S42&lt;&gt;"",Y42=""),ROUNDDOWN((H69-AN96)*4/10,-3),""))))</f>
        <v/>
      </c>
      <c r="M69" s="238"/>
      <c r="N69" s="238"/>
      <c r="O69" s="238" t="str">
        <f>IF(H69="","",
IF((H69-L69-(R69+U69+X69)-AG69)&gt;=0,R69+U69+X69,"FALSE"))</f>
        <v/>
      </c>
      <c r="P69" s="238"/>
      <c r="Q69" s="238"/>
      <c r="R69" s="240"/>
      <c r="S69" s="240"/>
      <c r="T69" s="240"/>
      <c r="U69" s="240"/>
      <c r="V69" s="240"/>
      <c r="W69" s="240"/>
      <c r="X69" s="248"/>
      <c r="Y69" s="249"/>
      <c r="Z69" s="250"/>
      <c r="AA69" s="240"/>
      <c r="AB69" s="240"/>
      <c r="AC69" s="240"/>
      <c r="AD69" s="242" t="str">
        <f>IF(H69="","",
IF((D69-L69-O69-AA69)&gt;=0,D69-L69-O69-AA69,"FALSE"))</f>
        <v/>
      </c>
      <c r="AE69" s="243"/>
      <c r="AF69" s="244"/>
      <c r="AG69" s="450"/>
      <c r="AH69" s="451"/>
      <c r="AI69" s="452"/>
      <c r="AJ69" s="381" t="s">
        <v>98</v>
      </c>
      <c r="AK69" s="382"/>
      <c r="AL69" s="384"/>
      <c r="AM69" s="37"/>
      <c r="AN69" s="44"/>
      <c r="AO69" s="44"/>
      <c r="AP69" s="44"/>
      <c r="AQ69" s="20"/>
      <c r="AR69" s="20"/>
      <c r="AS69" s="20"/>
      <c r="AT69" s="20"/>
      <c r="AU69" s="20"/>
      <c r="AV69" s="20"/>
      <c r="AW69" s="20"/>
      <c r="AX69" s="20"/>
      <c r="AY69" s="20"/>
      <c r="AZ69" s="20"/>
      <c r="BA69" s="20"/>
    </row>
    <row r="70" spans="2:53" ht="14.25" hidden="1" customHeight="1" x14ac:dyDescent="0.15">
      <c r="B70" s="199"/>
      <c r="C70" s="199"/>
      <c r="D70" s="203"/>
      <c r="E70" s="204"/>
      <c r="F70" s="204"/>
      <c r="G70" s="205"/>
      <c r="H70" s="203"/>
      <c r="I70" s="204"/>
      <c r="J70" s="204"/>
      <c r="K70" s="205"/>
      <c r="L70" s="239"/>
      <c r="M70" s="239"/>
      <c r="N70" s="239"/>
      <c r="O70" s="239"/>
      <c r="P70" s="239"/>
      <c r="Q70" s="239"/>
      <c r="R70" s="241"/>
      <c r="S70" s="241"/>
      <c r="T70" s="241"/>
      <c r="U70" s="241"/>
      <c r="V70" s="241"/>
      <c r="W70" s="241"/>
      <c r="X70" s="251"/>
      <c r="Y70" s="252"/>
      <c r="Z70" s="253"/>
      <c r="AA70" s="241"/>
      <c r="AB70" s="241"/>
      <c r="AC70" s="241"/>
      <c r="AD70" s="245"/>
      <c r="AE70" s="246"/>
      <c r="AF70" s="247"/>
      <c r="AG70" s="453"/>
      <c r="AH70" s="454"/>
      <c r="AI70" s="455"/>
      <c r="AJ70" s="216"/>
      <c r="AK70" s="383"/>
      <c r="AL70" s="385"/>
      <c r="AM70" s="37"/>
      <c r="AN70" s="44"/>
      <c r="AO70" s="44"/>
      <c r="AP70" s="44"/>
      <c r="AQ70" s="20"/>
      <c r="AR70" s="20"/>
      <c r="AS70" s="20"/>
      <c r="AT70" s="20"/>
      <c r="AU70" s="20"/>
      <c r="AV70" s="20"/>
      <c r="AW70" s="20"/>
      <c r="AX70" s="20"/>
      <c r="AY70" s="20"/>
      <c r="AZ70" s="20"/>
      <c r="BA70" s="20"/>
    </row>
    <row r="71" spans="2:53" ht="14.25" hidden="1" customHeight="1" x14ac:dyDescent="0.15">
      <c r="B71" s="198">
        <v>8</v>
      </c>
      <c r="C71" s="198"/>
      <c r="D71" s="200"/>
      <c r="E71" s="201"/>
      <c r="F71" s="201"/>
      <c r="G71" s="202"/>
      <c r="H71" s="200"/>
      <c r="I71" s="201"/>
      <c r="J71" s="201"/>
      <c r="K71" s="202"/>
      <c r="L71" s="238" t="str">
        <f>IF(H71="","",
IF(S44="",ROUNDDOWN((H71-AN98)*5/10,-3),
IF(AND(S44&lt;&gt;"",Y44&lt;&gt;""),ROUNDDOWN((H71-AN98)*5/10-AG71*5/10,-3),
IF(AND(S44&lt;&gt;"",Y44=""),ROUNDDOWN((H71-AN98)*4/10,-3),""))))</f>
        <v/>
      </c>
      <c r="M71" s="238"/>
      <c r="N71" s="238"/>
      <c r="O71" s="238" t="str">
        <f>IF(H71="","",
IF((H71-L71-(R71+U71+X71)-AG71)&gt;=0,R71+U71+X71,"FALSE"))</f>
        <v/>
      </c>
      <c r="P71" s="238"/>
      <c r="Q71" s="238"/>
      <c r="R71" s="240"/>
      <c r="S71" s="240"/>
      <c r="T71" s="240"/>
      <c r="U71" s="240"/>
      <c r="V71" s="240"/>
      <c r="W71" s="240"/>
      <c r="X71" s="248"/>
      <c r="Y71" s="249"/>
      <c r="Z71" s="250"/>
      <c r="AA71" s="240"/>
      <c r="AB71" s="240"/>
      <c r="AC71" s="240"/>
      <c r="AD71" s="242" t="str">
        <f>IF(H71="","",
IF((D71-L71-O71-AA71)&gt;=0,D71-L71-O71-AA71,"FALSE"))</f>
        <v/>
      </c>
      <c r="AE71" s="243"/>
      <c r="AF71" s="244"/>
      <c r="AG71" s="450"/>
      <c r="AH71" s="451"/>
      <c r="AI71" s="452"/>
      <c r="AJ71" s="381" t="s">
        <v>98</v>
      </c>
      <c r="AK71" s="382"/>
      <c r="AL71" s="384"/>
      <c r="AM71" s="37"/>
      <c r="AN71" s="44"/>
      <c r="AO71" s="44"/>
      <c r="AP71" s="44"/>
      <c r="AQ71" s="20"/>
      <c r="AR71" s="20"/>
      <c r="AS71" s="20"/>
      <c r="AT71" s="20"/>
      <c r="AU71" s="20"/>
      <c r="AV71" s="20"/>
      <c r="AW71" s="20"/>
      <c r="AX71" s="20"/>
      <c r="AY71" s="20"/>
      <c r="AZ71" s="20"/>
      <c r="BA71" s="20"/>
    </row>
    <row r="72" spans="2:53" ht="14.25" hidden="1" customHeight="1" x14ac:dyDescent="0.15">
      <c r="B72" s="198"/>
      <c r="C72" s="198"/>
      <c r="D72" s="203"/>
      <c r="E72" s="204"/>
      <c r="F72" s="204"/>
      <c r="G72" s="205"/>
      <c r="H72" s="203"/>
      <c r="I72" s="204"/>
      <c r="J72" s="204"/>
      <c r="K72" s="205"/>
      <c r="L72" s="239"/>
      <c r="M72" s="239"/>
      <c r="N72" s="239"/>
      <c r="O72" s="239"/>
      <c r="P72" s="239"/>
      <c r="Q72" s="239"/>
      <c r="R72" s="241"/>
      <c r="S72" s="241"/>
      <c r="T72" s="241"/>
      <c r="U72" s="241"/>
      <c r="V72" s="241"/>
      <c r="W72" s="241"/>
      <c r="X72" s="251"/>
      <c r="Y72" s="252"/>
      <c r="Z72" s="253"/>
      <c r="AA72" s="241"/>
      <c r="AB72" s="241"/>
      <c r="AC72" s="241"/>
      <c r="AD72" s="245"/>
      <c r="AE72" s="246"/>
      <c r="AF72" s="247"/>
      <c r="AG72" s="453"/>
      <c r="AH72" s="454"/>
      <c r="AI72" s="455"/>
      <c r="AJ72" s="216"/>
      <c r="AK72" s="383"/>
      <c r="AL72" s="385"/>
      <c r="AM72" s="37"/>
      <c r="AN72" s="44"/>
      <c r="AO72" s="44"/>
      <c r="AP72" s="44"/>
      <c r="AQ72" s="20"/>
      <c r="AR72" s="20"/>
      <c r="AS72" s="20"/>
      <c r="AT72" s="20"/>
      <c r="AU72" s="20"/>
      <c r="AV72" s="20"/>
      <c r="AW72" s="20"/>
      <c r="AX72" s="20"/>
      <c r="AY72" s="20"/>
      <c r="AZ72" s="20"/>
      <c r="BA72" s="20"/>
    </row>
    <row r="73" spans="2:53" ht="14.25" hidden="1" customHeight="1" x14ac:dyDescent="0.15">
      <c r="B73" s="198">
        <v>9</v>
      </c>
      <c r="C73" s="198"/>
      <c r="D73" s="200"/>
      <c r="E73" s="201"/>
      <c r="F73" s="201"/>
      <c r="G73" s="202"/>
      <c r="H73" s="200"/>
      <c r="I73" s="201"/>
      <c r="J73" s="201"/>
      <c r="K73" s="202"/>
      <c r="L73" s="238" t="str">
        <f>IF(H73="","",
IF(S46="",ROUNDDOWN((H73-AN100)*5/10,-3),
IF(AND(S46&lt;&gt;"",Y46&lt;&gt;""),ROUNDDOWN((H73-AN100)*5/10-AG73*5/10,-3),
IF(AND(S46&lt;&gt;"",Y46=""),ROUNDDOWN((H73-AN100)*4/10,-3),""))))</f>
        <v/>
      </c>
      <c r="M73" s="238"/>
      <c r="N73" s="238"/>
      <c r="O73" s="238" t="str">
        <f>IF(H73="","",
IF((H73-L73-(R73+U73+X73)-AG73)&gt;=0,R73+U73+X73,"FALSE"))</f>
        <v/>
      </c>
      <c r="P73" s="238"/>
      <c r="Q73" s="238"/>
      <c r="R73" s="240"/>
      <c r="S73" s="240"/>
      <c r="T73" s="240"/>
      <c r="U73" s="240"/>
      <c r="V73" s="240"/>
      <c r="W73" s="240"/>
      <c r="X73" s="248"/>
      <c r="Y73" s="249"/>
      <c r="Z73" s="250"/>
      <c r="AA73" s="240"/>
      <c r="AB73" s="240"/>
      <c r="AC73" s="240"/>
      <c r="AD73" s="242" t="str">
        <f>IF(H73="","",
IF((D73-L73-O73-AA73)&gt;=0,D73-L73-O73-AA73,"FALSE"))</f>
        <v/>
      </c>
      <c r="AE73" s="243"/>
      <c r="AF73" s="244"/>
      <c r="AG73" s="450"/>
      <c r="AH73" s="451"/>
      <c r="AI73" s="452"/>
      <c r="AJ73" s="381" t="s">
        <v>98</v>
      </c>
      <c r="AK73" s="382"/>
      <c r="AL73" s="384"/>
      <c r="AM73" s="37"/>
      <c r="AN73" s="44"/>
      <c r="AO73" s="44"/>
      <c r="AP73" s="44"/>
      <c r="AQ73" s="20"/>
      <c r="AR73" s="20"/>
      <c r="AS73" s="20"/>
      <c r="AT73" s="20"/>
      <c r="AU73" s="20"/>
      <c r="AV73" s="20"/>
      <c r="AW73" s="20"/>
      <c r="AX73" s="20"/>
      <c r="AY73" s="20"/>
      <c r="AZ73" s="20"/>
      <c r="BA73" s="20"/>
    </row>
    <row r="74" spans="2:53" ht="14.25" hidden="1" customHeight="1" x14ac:dyDescent="0.15">
      <c r="B74" s="199"/>
      <c r="C74" s="199"/>
      <c r="D74" s="203"/>
      <c r="E74" s="204"/>
      <c r="F74" s="204"/>
      <c r="G74" s="205"/>
      <c r="H74" s="203"/>
      <c r="I74" s="204"/>
      <c r="J74" s="204"/>
      <c r="K74" s="205"/>
      <c r="L74" s="239"/>
      <c r="M74" s="239"/>
      <c r="N74" s="239"/>
      <c r="O74" s="239"/>
      <c r="P74" s="239"/>
      <c r="Q74" s="239"/>
      <c r="R74" s="241"/>
      <c r="S74" s="241"/>
      <c r="T74" s="241"/>
      <c r="U74" s="241"/>
      <c r="V74" s="241"/>
      <c r="W74" s="241"/>
      <c r="X74" s="251"/>
      <c r="Y74" s="252"/>
      <c r="Z74" s="253"/>
      <c r="AA74" s="241"/>
      <c r="AB74" s="241"/>
      <c r="AC74" s="241"/>
      <c r="AD74" s="245"/>
      <c r="AE74" s="246"/>
      <c r="AF74" s="247"/>
      <c r="AG74" s="453"/>
      <c r="AH74" s="454"/>
      <c r="AI74" s="455"/>
      <c r="AJ74" s="216"/>
      <c r="AK74" s="383"/>
      <c r="AL74" s="385"/>
      <c r="AM74" s="37"/>
      <c r="AN74" s="44"/>
      <c r="AO74" s="44"/>
      <c r="AP74" s="44"/>
      <c r="AQ74" s="20"/>
      <c r="AR74" s="20"/>
      <c r="AS74" s="20"/>
      <c r="AT74" s="20"/>
      <c r="AU74" s="20"/>
      <c r="AV74" s="20"/>
      <c r="AW74" s="20"/>
      <c r="AX74" s="20"/>
      <c r="AY74" s="20"/>
      <c r="AZ74" s="20"/>
      <c r="BA74" s="20"/>
    </row>
    <row r="75" spans="2:53" ht="14.25" hidden="1" customHeight="1" x14ac:dyDescent="0.15">
      <c r="B75" s="198">
        <v>10</v>
      </c>
      <c r="C75" s="198"/>
      <c r="D75" s="200"/>
      <c r="E75" s="201"/>
      <c r="F75" s="201"/>
      <c r="G75" s="202"/>
      <c r="H75" s="200"/>
      <c r="I75" s="201"/>
      <c r="J75" s="201"/>
      <c r="K75" s="202"/>
      <c r="L75" s="238" t="str">
        <f>IF(H75="","",
IF(S48="",ROUNDDOWN((H75-AN102)*5/10,-3),
IF(AND(S48&lt;&gt;"",Y48&lt;&gt;""),ROUNDDOWN((H75-AN102)*5/10-AG75*5/10,-3),
IF(AND(S48&lt;&gt;"",Y48=""),ROUNDDOWN((H75-AN102)*4/10,-3),""))))</f>
        <v/>
      </c>
      <c r="M75" s="238"/>
      <c r="N75" s="238"/>
      <c r="O75" s="238" t="str">
        <f>IF(H75="","",
IF((H75-L75-(R75+U75+X75)-AG75)&gt;=0,R75+U75+X75,"FALSE"))</f>
        <v/>
      </c>
      <c r="P75" s="238"/>
      <c r="Q75" s="238"/>
      <c r="R75" s="240"/>
      <c r="S75" s="240"/>
      <c r="T75" s="240"/>
      <c r="U75" s="240"/>
      <c r="V75" s="240"/>
      <c r="W75" s="240"/>
      <c r="X75" s="248"/>
      <c r="Y75" s="249"/>
      <c r="Z75" s="250"/>
      <c r="AA75" s="240"/>
      <c r="AB75" s="240"/>
      <c r="AC75" s="240"/>
      <c r="AD75" s="242" t="str">
        <f>IF(H75="","",
IF((D75-L75-O75-AA75)&gt;=0,D75-L75-O75-AA75,"FALSE"))</f>
        <v/>
      </c>
      <c r="AE75" s="243"/>
      <c r="AF75" s="244"/>
      <c r="AG75" s="450"/>
      <c r="AH75" s="451"/>
      <c r="AI75" s="452"/>
      <c r="AJ75" s="381" t="s">
        <v>98</v>
      </c>
      <c r="AK75" s="382"/>
      <c r="AL75" s="384"/>
      <c r="AM75" s="37"/>
      <c r="AN75" s="44"/>
      <c r="AO75" s="44"/>
      <c r="AP75" s="44"/>
      <c r="AQ75" s="20"/>
      <c r="AR75" s="20"/>
      <c r="AS75" s="20"/>
      <c r="AT75" s="20"/>
      <c r="AU75" s="20"/>
      <c r="AV75" s="20"/>
      <c r="AW75" s="20"/>
      <c r="AX75" s="20"/>
      <c r="AY75" s="20"/>
      <c r="AZ75" s="20"/>
      <c r="BA75" s="20"/>
    </row>
    <row r="76" spans="2:53" ht="14.25" hidden="1" customHeight="1" thickBot="1" x14ac:dyDescent="0.2">
      <c r="B76" s="199"/>
      <c r="C76" s="199"/>
      <c r="D76" s="203"/>
      <c r="E76" s="204"/>
      <c r="F76" s="204"/>
      <c r="G76" s="205"/>
      <c r="H76" s="203"/>
      <c r="I76" s="204"/>
      <c r="J76" s="204"/>
      <c r="K76" s="205"/>
      <c r="L76" s="239"/>
      <c r="M76" s="239"/>
      <c r="N76" s="239"/>
      <c r="O76" s="239"/>
      <c r="P76" s="239"/>
      <c r="Q76" s="239"/>
      <c r="R76" s="241"/>
      <c r="S76" s="241"/>
      <c r="T76" s="241"/>
      <c r="U76" s="241"/>
      <c r="V76" s="241"/>
      <c r="W76" s="241"/>
      <c r="X76" s="254"/>
      <c r="Y76" s="255"/>
      <c r="Z76" s="256"/>
      <c r="AA76" s="241"/>
      <c r="AB76" s="241"/>
      <c r="AC76" s="241"/>
      <c r="AD76" s="257"/>
      <c r="AE76" s="258"/>
      <c r="AF76" s="259"/>
      <c r="AG76" s="453"/>
      <c r="AH76" s="454"/>
      <c r="AI76" s="455"/>
      <c r="AJ76" s="447"/>
      <c r="AK76" s="448"/>
      <c r="AL76" s="449"/>
      <c r="AM76" s="37"/>
      <c r="AN76" s="44"/>
      <c r="AO76" s="44"/>
      <c r="AP76" s="44"/>
    </row>
    <row r="77" spans="2:53" ht="14.25" customHeight="1" thickTop="1" x14ac:dyDescent="0.15">
      <c r="B77" s="214" t="s">
        <v>1</v>
      </c>
      <c r="C77" s="214"/>
      <c r="D77" s="226">
        <f>SUM(D57:G76)</f>
        <v>0</v>
      </c>
      <c r="E77" s="227"/>
      <c r="F77" s="227"/>
      <c r="G77" s="228"/>
      <c r="H77" s="226">
        <f>SUM(H57:K76)</f>
        <v>0</v>
      </c>
      <c r="I77" s="227"/>
      <c r="J77" s="227"/>
      <c r="K77" s="228"/>
      <c r="L77" s="226">
        <f>SUM(L57:N76)</f>
        <v>0</v>
      </c>
      <c r="M77" s="227"/>
      <c r="N77" s="228"/>
      <c r="O77" s="226">
        <f>SUM(O57:Q76)</f>
        <v>0</v>
      </c>
      <c r="P77" s="227"/>
      <c r="Q77" s="228"/>
      <c r="R77" s="226">
        <f>SUM(R57:T76)</f>
        <v>0</v>
      </c>
      <c r="S77" s="227"/>
      <c r="T77" s="228"/>
      <c r="U77" s="226">
        <f>SUM(U57:W76)</f>
        <v>0</v>
      </c>
      <c r="V77" s="227"/>
      <c r="W77" s="228"/>
      <c r="X77" s="226">
        <f>SUM(X57:Z76)</f>
        <v>0</v>
      </c>
      <c r="Y77" s="227"/>
      <c r="Z77" s="228"/>
      <c r="AA77" s="226">
        <f>SUM(AA57:AC76)</f>
        <v>0</v>
      </c>
      <c r="AB77" s="227"/>
      <c r="AC77" s="228"/>
      <c r="AD77" s="226">
        <f>SUM(AD57:AF76)</f>
        <v>0</v>
      </c>
      <c r="AE77" s="227"/>
      <c r="AF77" s="228"/>
      <c r="AG77" s="232">
        <f>SUM(AG57:AI76)</f>
        <v>0</v>
      </c>
      <c r="AH77" s="233"/>
      <c r="AI77" s="234"/>
      <c r="AJ77" s="432"/>
      <c r="AK77" s="433"/>
      <c r="AL77" s="434"/>
      <c r="AM77" s="37"/>
      <c r="AN77" s="44"/>
      <c r="AO77" s="44"/>
      <c r="AP77" s="44"/>
    </row>
    <row r="78" spans="2:53" ht="14.25" customHeight="1" x14ac:dyDescent="0.15">
      <c r="B78" s="109"/>
      <c r="C78" s="109"/>
      <c r="D78" s="229"/>
      <c r="E78" s="230"/>
      <c r="F78" s="230"/>
      <c r="G78" s="231"/>
      <c r="H78" s="229"/>
      <c r="I78" s="230"/>
      <c r="J78" s="230"/>
      <c r="K78" s="231"/>
      <c r="L78" s="229"/>
      <c r="M78" s="230"/>
      <c r="N78" s="231"/>
      <c r="O78" s="229"/>
      <c r="P78" s="230"/>
      <c r="Q78" s="231"/>
      <c r="R78" s="229"/>
      <c r="S78" s="230"/>
      <c r="T78" s="231"/>
      <c r="U78" s="229"/>
      <c r="V78" s="230"/>
      <c r="W78" s="231"/>
      <c r="X78" s="229"/>
      <c r="Y78" s="230"/>
      <c r="Z78" s="231"/>
      <c r="AA78" s="229"/>
      <c r="AB78" s="230"/>
      <c r="AC78" s="231"/>
      <c r="AD78" s="229"/>
      <c r="AE78" s="230"/>
      <c r="AF78" s="231"/>
      <c r="AG78" s="235"/>
      <c r="AH78" s="236"/>
      <c r="AI78" s="237"/>
      <c r="AJ78" s="435"/>
      <c r="AK78" s="436"/>
      <c r="AL78" s="437"/>
      <c r="AM78" s="37"/>
      <c r="AO78" s="44"/>
      <c r="AP78" s="44"/>
    </row>
    <row r="79" spans="2:53" ht="14.25" customHeight="1" x14ac:dyDescent="0.15">
      <c r="B79" s="8"/>
      <c r="C79" s="8"/>
      <c r="D79" s="47"/>
      <c r="E79" s="47"/>
      <c r="F79" s="47"/>
      <c r="G79" s="47"/>
      <c r="H79" s="48"/>
      <c r="I79" s="48"/>
      <c r="J79" s="48"/>
      <c r="K79" s="48"/>
      <c r="L79" s="48"/>
      <c r="M79" s="48"/>
      <c r="N79" s="48"/>
      <c r="O79" s="48"/>
      <c r="P79" s="48"/>
      <c r="Q79" s="48"/>
      <c r="R79" s="48"/>
      <c r="S79" s="48"/>
      <c r="T79" s="48"/>
      <c r="U79" s="48"/>
      <c r="V79" s="48"/>
      <c r="W79" s="48"/>
      <c r="X79" s="48"/>
      <c r="Y79" s="48"/>
      <c r="Z79" s="49"/>
      <c r="AA79" s="49"/>
      <c r="AB79" s="49"/>
      <c r="AC79" s="49"/>
      <c r="AD79" s="49"/>
      <c r="AE79" s="49"/>
      <c r="AF79" s="50"/>
      <c r="AG79" s="50"/>
      <c r="AH79" s="50"/>
      <c r="AI79" s="8"/>
      <c r="AJ79" s="8"/>
      <c r="AK79" s="21"/>
      <c r="AL79" s="21"/>
    </row>
    <row r="80" spans="2:53" ht="15" customHeight="1" x14ac:dyDescent="0.15">
      <c r="B80" s="127" t="s">
        <v>99</v>
      </c>
      <c r="C80" s="129"/>
      <c r="D80" s="113" t="s">
        <v>103</v>
      </c>
      <c r="E80" s="114"/>
      <c r="F80" s="114"/>
      <c r="G80" s="114"/>
      <c r="H80" s="114"/>
      <c r="I80" s="114"/>
      <c r="J80" s="114"/>
      <c r="K80" s="114"/>
      <c r="L80" s="114"/>
      <c r="M80" s="114"/>
      <c r="N80" s="114"/>
      <c r="O80" s="114"/>
      <c r="P80" s="114"/>
      <c r="Q80" s="114"/>
      <c r="R80" s="114"/>
      <c r="S80" s="114"/>
      <c r="T80" s="114"/>
      <c r="U80" s="114"/>
      <c r="V80" s="114"/>
      <c r="W80" s="114"/>
      <c r="X80" s="115"/>
      <c r="Y80" s="438" t="s">
        <v>165</v>
      </c>
      <c r="Z80" s="439"/>
      <c r="AA80" s="439"/>
      <c r="AB80" s="439"/>
      <c r="AC80" s="439"/>
      <c r="AD80" s="439"/>
      <c r="AE80" s="439"/>
      <c r="AF80" s="440"/>
      <c r="AG80" s="131" t="s">
        <v>2</v>
      </c>
      <c r="AH80" s="132"/>
      <c r="AI80" s="132"/>
      <c r="AJ80" s="132"/>
      <c r="AK80" s="132"/>
      <c r="AL80" s="133"/>
    </row>
    <row r="81" spans="2:50" ht="15" customHeight="1" x14ac:dyDescent="0.15">
      <c r="B81" s="130"/>
      <c r="C81" s="126"/>
      <c r="D81" s="119"/>
      <c r="E81" s="120"/>
      <c r="F81" s="120"/>
      <c r="G81" s="120"/>
      <c r="H81" s="120"/>
      <c r="I81" s="120"/>
      <c r="J81" s="120"/>
      <c r="K81" s="120"/>
      <c r="L81" s="120"/>
      <c r="M81" s="120"/>
      <c r="N81" s="120"/>
      <c r="O81" s="120"/>
      <c r="P81" s="120"/>
      <c r="Q81" s="120"/>
      <c r="R81" s="120"/>
      <c r="S81" s="120"/>
      <c r="T81" s="120"/>
      <c r="U81" s="120"/>
      <c r="V81" s="120"/>
      <c r="W81" s="120"/>
      <c r="X81" s="121"/>
      <c r="Y81" s="441"/>
      <c r="Z81" s="442"/>
      <c r="AA81" s="442"/>
      <c r="AB81" s="442"/>
      <c r="AC81" s="442"/>
      <c r="AD81" s="442"/>
      <c r="AE81" s="442"/>
      <c r="AF81" s="443"/>
      <c r="AG81" s="131"/>
      <c r="AH81" s="132"/>
      <c r="AI81" s="132"/>
      <c r="AJ81" s="132"/>
      <c r="AK81" s="132"/>
      <c r="AL81" s="133"/>
    </row>
    <row r="82" spans="2:50" ht="6.75" customHeight="1" x14ac:dyDescent="0.15">
      <c r="B82" s="130"/>
      <c r="C82" s="126"/>
      <c r="D82" s="406" t="s">
        <v>23</v>
      </c>
      <c r="E82" s="406"/>
      <c r="F82" s="406"/>
      <c r="G82" s="119"/>
      <c r="H82" s="111"/>
      <c r="I82" s="111"/>
      <c r="J82" s="111"/>
      <c r="K82" s="111"/>
      <c r="L82" s="111"/>
      <c r="M82" s="111"/>
      <c r="N82" s="111"/>
      <c r="O82" s="111"/>
      <c r="P82" s="111"/>
      <c r="Q82" s="111"/>
      <c r="R82" s="111"/>
      <c r="S82" s="111"/>
      <c r="T82" s="111"/>
      <c r="U82" s="132"/>
      <c r="V82" s="132"/>
      <c r="W82" s="132"/>
      <c r="X82" s="133"/>
      <c r="Y82" s="441"/>
      <c r="Z82" s="442"/>
      <c r="AA82" s="442"/>
      <c r="AB82" s="442"/>
      <c r="AC82" s="442"/>
      <c r="AD82" s="442"/>
      <c r="AE82" s="442"/>
      <c r="AF82" s="443"/>
      <c r="AG82" s="131"/>
      <c r="AH82" s="132"/>
      <c r="AI82" s="132"/>
      <c r="AJ82" s="132"/>
      <c r="AK82" s="132"/>
      <c r="AL82" s="133"/>
    </row>
    <row r="83" spans="2:50" ht="21" customHeight="1" x14ac:dyDescent="0.15">
      <c r="B83" s="123"/>
      <c r="C83" s="125"/>
      <c r="D83" s="134"/>
      <c r="E83" s="134"/>
      <c r="F83" s="134"/>
      <c r="G83" s="134"/>
      <c r="H83" s="110" t="s">
        <v>28</v>
      </c>
      <c r="I83" s="111"/>
      <c r="J83" s="111"/>
      <c r="K83" s="111"/>
      <c r="L83" s="111"/>
      <c r="M83" s="111"/>
      <c r="N83" s="111"/>
      <c r="O83" s="111"/>
      <c r="P83" s="111"/>
      <c r="Q83" s="111"/>
      <c r="R83" s="111"/>
      <c r="S83" s="111"/>
      <c r="T83" s="112"/>
      <c r="U83" s="131" t="s">
        <v>100</v>
      </c>
      <c r="V83" s="132"/>
      <c r="W83" s="132"/>
      <c r="X83" s="133"/>
      <c r="Y83" s="444"/>
      <c r="Z83" s="445"/>
      <c r="AA83" s="445"/>
      <c r="AB83" s="445"/>
      <c r="AC83" s="445"/>
      <c r="AD83" s="445"/>
      <c r="AE83" s="445"/>
      <c r="AF83" s="446"/>
      <c r="AG83" s="131"/>
      <c r="AH83" s="132"/>
      <c r="AI83" s="132"/>
      <c r="AJ83" s="132"/>
      <c r="AK83" s="132"/>
      <c r="AL83" s="133"/>
      <c r="AO83" s="46"/>
      <c r="AP83" s="46"/>
      <c r="AQ83" s="46"/>
    </row>
    <row r="84" spans="2:50" ht="15" customHeight="1" x14ac:dyDescent="0.15">
      <c r="B84" s="109">
        <v>1</v>
      </c>
      <c r="C84" s="109"/>
      <c r="D84" s="381" t="s">
        <v>101</v>
      </c>
      <c r="E84" s="408" t="s">
        <v>21</v>
      </c>
      <c r="F84" s="408"/>
      <c r="G84" s="409"/>
      <c r="H84" s="412"/>
      <c r="I84" s="408"/>
      <c r="J84" s="408"/>
      <c r="K84" s="408"/>
      <c r="L84" s="408"/>
      <c r="M84" s="408"/>
      <c r="N84" s="408"/>
      <c r="O84" s="408"/>
      <c r="P84" s="408"/>
      <c r="Q84" s="408"/>
      <c r="R84" s="408"/>
      <c r="S84" s="408"/>
      <c r="T84" s="409"/>
      <c r="U84" s="381"/>
      <c r="V84" s="401"/>
      <c r="W84" s="420" t="s">
        <v>26</v>
      </c>
      <c r="X84" s="429"/>
      <c r="Y84" s="381" t="s">
        <v>102</v>
      </c>
      <c r="Z84" s="408" t="s">
        <v>21</v>
      </c>
      <c r="AA84" s="408"/>
      <c r="AB84" s="409"/>
      <c r="AC84" s="412" t="s">
        <v>102</v>
      </c>
      <c r="AD84" s="408" t="s">
        <v>22</v>
      </c>
      <c r="AE84" s="408"/>
      <c r="AF84" s="409"/>
      <c r="AG84" s="136" t="str">
        <f>IF(H57&gt;0,IF($B$18=1,ROUNDDOWN(H57*8/108,0),IF($B$20=1,"該当なし",IF($B$22=1,"含税額",""))),"")</f>
        <v/>
      </c>
      <c r="AH84" s="137"/>
      <c r="AI84" s="137"/>
      <c r="AJ84" s="137"/>
      <c r="AK84" s="137"/>
      <c r="AL84" s="211"/>
      <c r="AN84" s="1" t="str">
        <f>IF(AG84="","",IF(OR(AG84="該当なし",AG84="含税額"),0,AG84))</f>
        <v/>
      </c>
      <c r="AO84" s="51" t="str">
        <f>IF(H57&gt;0,IF($B$18=1,ROUNDDOWN(L57/(H57-AG84),5),""),"")</f>
        <v/>
      </c>
      <c r="AP84" s="46"/>
      <c r="AQ84" s="46"/>
    </row>
    <row r="85" spans="2:50" ht="15" customHeight="1" x14ac:dyDescent="0.15">
      <c r="B85" s="109"/>
      <c r="C85" s="109"/>
      <c r="D85" s="216"/>
      <c r="E85" s="158"/>
      <c r="F85" s="158"/>
      <c r="G85" s="159"/>
      <c r="H85" s="218"/>
      <c r="I85" s="158"/>
      <c r="J85" s="158"/>
      <c r="K85" s="158"/>
      <c r="L85" s="158"/>
      <c r="M85" s="158"/>
      <c r="N85" s="158"/>
      <c r="O85" s="158"/>
      <c r="P85" s="158"/>
      <c r="Q85" s="158"/>
      <c r="R85" s="158"/>
      <c r="S85" s="158"/>
      <c r="T85" s="159"/>
      <c r="U85" s="403"/>
      <c r="V85" s="404"/>
      <c r="W85" s="430"/>
      <c r="X85" s="431"/>
      <c r="Y85" s="216"/>
      <c r="Z85" s="158"/>
      <c r="AA85" s="158"/>
      <c r="AB85" s="159"/>
      <c r="AC85" s="218"/>
      <c r="AD85" s="158"/>
      <c r="AE85" s="158"/>
      <c r="AF85" s="159"/>
      <c r="AG85" s="426" t="str">
        <f>IF(H57&gt;0,IF($B$18=1,ROUNDDOWN(AG84*AO84,0),""),"")</f>
        <v/>
      </c>
      <c r="AH85" s="427"/>
      <c r="AI85" s="427"/>
      <c r="AJ85" s="427"/>
      <c r="AK85" s="427"/>
      <c r="AL85" s="428"/>
      <c r="AO85" s="51"/>
      <c r="AP85" s="51"/>
    </row>
    <row r="86" spans="2:50" ht="15" customHeight="1" x14ac:dyDescent="0.15">
      <c r="B86" s="109">
        <v>2</v>
      </c>
      <c r="C86" s="109"/>
      <c r="D86" s="381" t="s">
        <v>98</v>
      </c>
      <c r="E86" s="408" t="s">
        <v>21</v>
      </c>
      <c r="F86" s="408"/>
      <c r="G86" s="409"/>
      <c r="H86" s="412"/>
      <c r="I86" s="408"/>
      <c r="J86" s="408"/>
      <c r="K86" s="408"/>
      <c r="L86" s="408"/>
      <c r="M86" s="408"/>
      <c r="N86" s="408"/>
      <c r="O86" s="408"/>
      <c r="P86" s="408"/>
      <c r="Q86" s="408"/>
      <c r="R86" s="408"/>
      <c r="S86" s="408"/>
      <c r="T86" s="409"/>
      <c r="U86" s="381"/>
      <c r="V86" s="401"/>
      <c r="W86" s="420" t="s">
        <v>26</v>
      </c>
      <c r="X86" s="429"/>
      <c r="Y86" s="381" t="s">
        <v>102</v>
      </c>
      <c r="Z86" s="408" t="s">
        <v>21</v>
      </c>
      <c r="AA86" s="408"/>
      <c r="AB86" s="409"/>
      <c r="AC86" s="412" t="s">
        <v>102</v>
      </c>
      <c r="AD86" s="408" t="s">
        <v>22</v>
      </c>
      <c r="AE86" s="408"/>
      <c r="AF86" s="409"/>
      <c r="AG86" s="136" t="str">
        <f t="shared" ref="AG86" si="10">IF(H59&gt;0,IF($B$18=1,ROUNDDOWN(H59*8/108,0),IF($B$20=1,"該当なし",IF($B$22=1,"含税額",""))),"")</f>
        <v/>
      </c>
      <c r="AH86" s="137"/>
      <c r="AI86" s="137"/>
      <c r="AJ86" s="137"/>
      <c r="AK86" s="137"/>
      <c r="AL86" s="211"/>
      <c r="AN86" s="1" t="str">
        <f t="shared" ref="AN86" si="11">IF(AG86="","",IF(OR(AG86="該当なし",AG86="含税額"),0,AG86))</f>
        <v/>
      </c>
      <c r="AO86" s="51" t="str">
        <f t="shared" ref="AO86" si="12">IF(H59&gt;0,IF($B$18=1,ROUNDDOWN(L59/(H59-AG86),5),""),"")</f>
        <v/>
      </c>
      <c r="AP86" s="51"/>
    </row>
    <row r="87" spans="2:50" ht="15" customHeight="1" x14ac:dyDescent="0.15">
      <c r="B87" s="109"/>
      <c r="C87" s="109"/>
      <c r="D87" s="216"/>
      <c r="E87" s="158"/>
      <c r="F87" s="158"/>
      <c r="G87" s="159"/>
      <c r="H87" s="218"/>
      <c r="I87" s="158"/>
      <c r="J87" s="158"/>
      <c r="K87" s="158"/>
      <c r="L87" s="158"/>
      <c r="M87" s="158"/>
      <c r="N87" s="158"/>
      <c r="O87" s="158"/>
      <c r="P87" s="158"/>
      <c r="Q87" s="158"/>
      <c r="R87" s="158"/>
      <c r="S87" s="158"/>
      <c r="T87" s="159"/>
      <c r="U87" s="403"/>
      <c r="V87" s="404"/>
      <c r="W87" s="430"/>
      <c r="X87" s="431"/>
      <c r="Y87" s="216"/>
      <c r="Z87" s="158"/>
      <c r="AA87" s="158"/>
      <c r="AB87" s="159"/>
      <c r="AC87" s="218"/>
      <c r="AD87" s="158"/>
      <c r="AE87" s="158"/>
      <c r="AF87" s="159"/>
      <c r="AG87" s="426" t="str">
        <f t="shared" ref="AG87" si="13">IF(H59&gt;0,IF($B$18=1,ROUNDDOWN(AG86*AO86,0),""),"")</f>
        <v/>
      </c>
      <c r="AH87" s="427"/>
      <c r="AI87" s="427"/>
      <c r="AJ87" s="427"/>
      <c r="AK87" s="427"/>
      <c r="AL87" s="428"/>
      <c r="AN87" s="20"/>
      <c r="AO87" s="51"/>
      <c r="AP87" s="51"/>
      <c r="AQ87" s="20"/>
      <c r="AR87" s="20"/>
      <c r="AS87" s="20"/>
      <c r="AT87" s="20"/>
      <c r="AU87" s="20"/>
      <c r="AV87" s="20"/>
      <c r="AW87" s="20"/>
      <c r="AX87" s="20"/>
    </row>
    <row r="88" spans="2:50" ht="15" customHeight="1" x14ac:dyDescent="0.15">
      <c r="B88" s="198">
        <v>3</v>
      </c>
      <c r="C88" s="198"/>
      <c r="D88" s="381" t="s">
        <v>17</v>
      </c>
      <c r="E88" s="408" t="s">
        <v>21</v>
      </c>
      <c r="F88" s="408"/>
      <c r="G88" s="409"/>
      <c r="H88" s="412"/>
      <c r="I88" s="408"/>
      <c r="J88" s="408"/>
      <c r="K88" s="408"/>
      <c r="L88" s="408"/>
      <c r="M88" s="408"/>
      <c r="N88" s="408"/>
      <c r="O88" s="408"/>
      <c r="P88" s="408"/>
      <c r="Q88" s="408"/>
      <c r="R88" s="408"/>
      <c r="S88" s="408"/>
      <c r="T88" s="409"/>
      <c r="U88" s="381"/>
      <c r="V88" s="417"/>
      <c r="W88" s="420" t="s">
        <v>26</v>
      </c>
      <c r="X88" s="421"/>
      <c r="Y88" s="381" t="s">
        <v>102</v>
      </c>
      <c r="Z88" s="408" t="s">
        <v>21</v>
      </c>
      <c r="AA88" s="408"/>
      <c r="AB88" s="409"/>
      <c r="AC88" s="412" t="s">
        <v>102</v>
      </c>
      <c r="AD88" s="408" t="s">
        <v>22</v>
      </c>
      <c r="AE88" s="408"/>
      <c r="AF88" s="409"/>
      <c r="AG88" s="136" t="str">
        <f t="shared" ref="AG88" si="14">IF(H61&gt;0,IF($B$18=1,ROUNDDOWN(H61*8/108,0),IF($B$20=1,"該当なし",IF($B$22=1,"含税額",""))),"")</f>
        <v/>
      </c>
      <c r="AH88" s="137"/>
      <c r="AI88" s="137"/>
      <c r="AJ88" s="137"/>
      <c r="AK88" s="137"/>
      <c r="AL88" s="211"/>
      <c r="AM88" s="20"/>
      <c r="AN88" s="20" t="str">
        <f t="shared" ref="AN88" si="15">IF(AG88="","",IF(OR(AG88="該当なし",AG88="含税額"),0,AG88))</f>
        <v/>
      </c>
      <c r="AO88" s="51" t="str">
        <f t="shared" ref="AO88" si="16">IF(H61&gt;0,IF($B$18=1,ROUNDDOWN(L61/(H61-AG88),5),""),"")</f>
        <v/>
      </c>
      <c r="AP88" s="51"/>
      <c r="AQ88" s="20"/>
      <c r="AR88" s="20"/>
      <c r="AS88" s="20"/>
      <c r="AT88" s="20"/>
      <c r="AU88" s="20"/>
      <c r="AV88" s="20"/>
      <c r="AW88" s="20"/>
      <c r="AX88" s="20"/>
    </row>
    <row r="89" spans="2:50" ht="15" customHeight="1" thickBot="1" x14ac:dyDescent="0.2">
      <c r="B89" s="198"/>
      <c r="C89" s="198"/>
      <c r="D89" s="216"/>
      <c r="E89" s="158"/>
      <c r="F89" s="158"/>
      <c r="G89" s="159"/>
      <c r="H89" s="218"/>
      <c r="I89" s="158"/>
      <c r="J89" s="158"/>
      <c r="K89" s="158"/>
      <c r="L89" s="158"/>
      <c r="M89" s="158"/>
      <c r="N89" s="158"/>
      <c r="O89" s="158"/>
      <c r="P89" s="158"/>
      <c r="Q89" s="158"/>
      <c r="R89" s="158"/>
      <c r="S89" s="158"/>
      <c r="T89" s="159"/>
      <c r="U89" s="220"/>
      <c r="V89" s="221"/>
      <c r="W89" s="224"/>
      <c r="X89" s="225"/>
      <c r="Y89" s="216"/>
      <c r="Z89" s="158"/>
      <c r="AA89" s="158"/>
      <c r="AB89" s="159"/>
      <c r="AC89" s="218"/>
      <c r="AD89" s="158"/>
      <c r="AE89" s="158"/>
      <c r="AF89" s="159"/>
      <c r="AG89" s="426" t="str">
        <f t="shared" ref="AG89" si="17">IF(H61&gt;0,IF($B$18=1,ROUNDDOWN(AG88*AO88,0),""),"")</f>
        <v/>
      </c>
      <c r="AH89" s="427"/>
      <c r="AI89" s="427"/>
      <c r="AJ89" s="427"/>
      <c r="AK89" s="427"/>
      <c r="AL89" s="428"/>
      <c r="AM89" s="20"/>
      <c r="AN89" s="20"/>
      <c r="AO89" s="20"/>
      <c r="AP89" s="20"/>
      <c r="AQ89" s="20"/>
      <c r="AR89" s="20"/>
      <c r="AS89" s="20"/>
      <c r="AT89" s="20"/>
      <c r="AU89" s="20"/>
      <c r="AV89" s="20"/>
      <c r="AW89" s="20"/>
      <c r="AX89" s="20"/>
    </row>
    <row r="90" spans="2:50" ht="15" hidden="1" customHeight="1" x14ac:dyDescent="0.15">
      <c r="B90" s="198">
        <v>4</v>
      </c>
      <c r="C90" s="198"/>
      <c r="D90" s="381" t="s">
        <v>102</v>
      </c>
      <c r="E90" s="408" t="s">
        <v>21</v>
      </c>
      <c r="F90" s="408"/>
      <c r="G90" s="409"/>
      <c r="H90" s="412"/>
      <c r="I90" s="408"/>
      <c r="J90" s="408"/>
      <c r="K90" s="408"/>
      <c r="L90" s="408"/>
      <c r="M90" s="408"/>
      <c r="N90" s="408"/>
      <c r="O90" s="408"/>
      <c r="P90" s="408"/>
      <c r="Q90" s="408"/>
      <c r="R90" s="408"/>
      <c r="S90" s="408"/>
      <c r="T90" s="409"/>
      <c r="U90" s="381"/>
      <c r="V90" s="417"/>
      <c r="W90" s="420" t="s">
        <v>26</v>
      </c>
      <c r="X90" s="421"/>
      <c r="Y90" s="381" t="s">
        <v>102</v>
      </c>
      <c r="Z90" s="408" t="s">
        <v>21</v>
      </c>
      <c r="AA90" s="408"/>
      <c r="AB90" s="409"/>
      <c r="AC90" s="412" t="s">
        <v>102</v>
      </c>
      <c r="AD90" s="408" t="s">
        <v>22</v>
      </c>
      <c r="AE90" s="408"/>
      <c r="AF90" s="409"/>
      <c r="AG90" s="136" t="str">
        <f t="shared" ref="AG90" si="18">IF(H63&gt;0,IF($B$18=1,ROUNDDOWN(H63*8/108,0),IF($B$20=1,"該当なし",IF($B$22=1,"含税額",""))),"")</f>
        <v/>
      </c>
      <c r="AH90" s="137"/>
      <c r="AI90" s="137"/>
      <c r="AJ90" s="137"/>
      <c r="AK90" s="137"/>
      <c r="AL90" s="211"/>
      <c r="AM90" s="20"/>
      <c r="AN90" s="20" t="str">
        <f t="shared" ref="AN90" si="19">IF(AG90="","",IF(OR(AG90="該当なし",AG90="含税額"),0,AG90))</f>
        <v/>
      </c>
      <c r="AO90" s="51" t="str">
        <f t="shared" ref="AO90" si="20">IF(H63&gt;0,IF($B$18=1,ROUNDDOWN(L63/(H63-AG90),5),""),"")</f>
        <v/>
      </c>
      <c r="AP90" s="51"/>
      <c r="AQ90" s="20"/>
      <c r="AR90" s="20"/>
      <c r="AS90" s="20"/>
      <c r="AT90" s="20"/>
      <c r="AU90" s="20"/>
      <c r="AV90" s="20"/>
      <c r="AW90" s="20"/>
      <c r="AX90" s="20"/>
    </row>
    <row r="91" spans="2:50" ht="15" hidden="1" customHeight="1" x14ac:dyDescent="0.15">
      <c r="B91" s="198"/>
      <c r="C91" s="198"/>
      <c r="D91" s="216"/>
      <c r="E91" s="158"/>
      <c r="F91" s="158"/>
      <c r="G91" s="159"/>
      <c r="H91" s="218"/>
      <c r="I91" s="158"/>
      <c r="J91" s="158"/>
      <c r="K91" s="158"/>
      <c r="L91" s="158"/>
      <c r="M91" s="158"/>
      <c r="N91" s="158"/>
      <c r="O91" s="158"/>
      <c r="P91" s="158"/>
      <c r="Q91" s="158"/>
      <c r="R91" s="158"/>
      <c r="S91" s="158"/>
      <c r="T91" s="159"/>
      <c r="U91" s="220"/>
      <c r="V91" s="221"/>
      <c r="W91" s="224"/>
      <c r="X91" s="225"/>
      <c r="Y91" s="216"/>
      <c r="Z91" s="158"/>
      <c r="AA91" s="158"/>
      <c r="AB91" s="159"/>
      <c r="AC91" s="218"/>
      <c r="AD91" s="158"/>
      <c r="AE91" s="158"/>
      <c r="AF91" s="159"/>
      <c r="AG91" s="426" t="str">
        <f t="shared" ref="AG91" si="21">IF(H63&gt;0,IF($B$18=1,ROUNDDOWN(AG90*AO90,0),""),"")</f>
        <v/>
      </c>
      <c r="AH91" s="427"/>
      <c r="AI91" s="427"/>
      <c r="AJ91" s="427"/>
      <c r="AK91" s="427"/>
      <c r="AL91" s="428"/>
      <c r="AM91" s="20"/>
      <c r="AN91" s="20"/>
      <c r="AO91" s="51"/>
      <c r="AP91" s="51"/>
      <c r="AQ91" s="20"/>
      <c r="AR91" s="20"/>
      <c r="AS91" s="20"/>
      <c r="AT91" s="20"/>
      <c r="AU91" s="20"/>
      <c r="AV91" s="20"/>
      <c r="AW91" s="20"/>
      <c r="AX91" s="20"/>
    </row>
    <row r="92" spans="2:50" ht="15" hidden="1" customHeight="1" x14ac:dyDescent="0.15">
      <c r="B92" s="198">
        <v>5</v>
      </c>
      <c r="C92" s="198"/>
      <c r="D92" s="381" t="s">
        <v>102</v>
      </c>
      <c r="E92" s="408" t="s">
        <v>21</v>
      </c>
      <c r="F92" s="408"/>
      <c r="G92" s="409"/>
      <c r="H92" s="412"/>
      <c r="I92" s="408"/>
      <c r="J92" s="408"/>
      <c r="K92" s="408"/>
      <c r="L92" s="408"/>
      <c r="M92" s="408"/>
      <c r="N92" s="408"/>
      <c r="O92" s="408"/>
      <c r="P92" s="408"/>
      <c r="Q92" s="408"/>
      <c r="R92" s="408"/>
      <c r="S92" s="408"/>
      <c r="T92" s="409"/>
      <c r="U92" s="381"/>
      <c r="V92" s="417"/>
      <c r="W92" s="420" t="s">
        <v>26</v>
      </c>
      <c r="X92" s="421"/>
      <c r="Y92" s="381" t="s">
        <v>102</v>
      </c>
      <c r="Z92" s="408" t="s">
        <v>21</v>
      </c>
      <c r="AA92" s="408"/>
      <c r="AB92" s="409"/>
      <c r="AC92" s="412" t="s">
        <v>102</v>
      </c>
      <c r="AD92" s="408" t="s">
        <v>22</v>
      </c>
      <c r="AE92" s="408"/>
      <c r="AF92" s="409"/>
      <c r="AG92" s="136" t="str">
        <f t="shared" ref="AG92" si="22">IF(H65&gt;0,IF($B$18=1,ROUNDDOWN(H65*8/108,0),IF($B$20=1,"該当なし",IF($B$22=1,"含税額",""))),"")</f>
        <v/>
      </c>
      <c r="AH92" s="137"/>
      <c r="AI92" s="137"/>
      <c r="AJ92" s="137"/>
      <c r="AK92" s="137"/>
      <c r="AL92" s="211"/>
      <c r="AM92" s="20"/>
      <c r="AN92" s="20" t="str">
        <f t="shared" ref="AN92" si="23">IF(AG92="","",IF(OR(AG92="該当なし",AG92="含税額"),0,AG92))</f>
        <v/>
      </c>
      <c r="AO92" s="51" t="str">
        <f t="shared" ref="AO92" si="24">IF(H65&gt;0,IF($B$18=1,ROUNDDOWN(L65/(H65-AG92),5),""),"")</f>
        <v/>
      </c>
      <c r="AP92" s="51"/>
      <c r="AQ92" s="20"/>
      <c r="AR92" s="20"/>
      <c r="AS92" s="20"/>
      <c r="AT92" s="20"/>
      <c r="AU92" s="20"/>
      <c r="AV92" s="20"/>
      <c r="AW92" s="20"/>
      <c r="AX92" s="20"/>
    </row>
    <row r="93" spans="2:50" ht="15" hidden="1" customHeight="1" x14ac:dyDescent="0.15">
      <c r="B93" s="198"/>
      <c r="C93" s="198"/>
      <c r="D93" s="216"/>
      <c r="E93" s="158"/>
      <c r="F93" s="158"/>
      <c r="G93" s="159"/>
      <c r="H93" s="218"/>
      <c r="I93" s="158"/>
      <c r="J93" s="158"/>
      <c r="K93" s="158"/>
      <c r="L93" s="158"/>
      <c r="M93" s="158"/>
      <c r="N93" s="158"/>
      <c r="O93" s="158"/>
      <c r="P93" s="158"/>
      <c r="Q93" s="158"/>
      <c r="R93" s="158"/>
      <c r="S93" s="158"/>
      <c r="T93" s="159"/>
      <c r="U93" s="220"/>
      <c r="V93" s="221"/>
      <c r="W93" s="224"/>
      <c r="X93" s="225"/>
      <c r="Y93" s="216"/>
      <c r="Z93" s="158"/>
      <c r="AA93" s="158"/>
      <c r="AB93" s="159"/>
      <c r="AC93" s="218"/>
      <c r="AD93" s="158"/>
      <c r="AE93" s="158"/>
      <c r="AF93" s="159"/>
      <c r="AG93" s="426" t="str">
        <f t="shared" ref="AG93" si="25">IF(H65&gt;0,IF($B$18=1,ROUNDDOWN(AG92*AO92,0),""),"")</f>
        <v/>
      </c>
      <c r="AH93" s="427"/>
      <c r="AI93" s="427"/>
      <c r="AJ93" s="427"/>
      <c r="AK93" s="427"/>
      <c r="AL93" s="428"/>
      <c r="AM93" s="20"/>
      <c r="AN93" s="20"/>
      <c r="AO93" s="51"/>
      <c r="AP93" s="51"/>
      <c r="AQ93" s="20"/>
      <c r="AR93" s="20"/>
      <c r="AS93" s="20"/>
      <c r="AT93" s="20"/>
      <c r="AU93" s="20"/>
      <c r="AV93" s="20"/>
      <c r="AW93" s="20"/>
      <c r="AX93" s="20"/>
    </row>
    <row r="94" spans="2:50" ht="15" hidden="1" customHeight="1" x14ac:dyDescent="0.15">
      <c r="B94" s="198">
        <v>6</v>
      </c>
      <c r="C94" s="198"/>
      <c r="D94" s="381" t="s">
        <v>102</v>
      </c>
      <c r="E94" s="408" t="s">
        <v>21</v>
      </c>
      <c r="F94" s="408"/>
      <c r="G94" s="409"/>
      <c r="H94" s="412"/>
      <c r="I94" s="408"/>
      <c r="J94" s="408"/>
      <c r="K94" s="408"/>
      <c r="L94" s="408"/>
      <c r="M94" s="408"/>
      <c r="N94" s="408"/>
      <c r="O94" s="408"/>
      <c r="P94" s="408"/>
      <c r="Q94" s="408"/>
      <c r="R94" s="408"/>
      <c r="S94" s="408"/>
      <c r="T94" s="409"/>
      <c r="U94" s="381"/>
      <c r="V94" s="417"/>
      <c r="W94" s="420" t="s">
        <v>26</v>
      </c>
      <c r="X94" s="421"/>
      <c r="Y94" s="381" t="s">
        <v>102</v>
      </c>
      <c r="Z94" s="408" t="s">
        <v>21</v>
      </c>
      <c r="AA94" s="408"/>
      <c r="AB94" s="409"/>
      <c r="AC94" s="412" t="s">
        <v>102</v>
      </c>
      <c r="AD94" s="408" t="s">
        <v>22</v>
      </c>
      <c r="AE94" s="408"/>
      <c r="AF94" s="409"/>
      <c r="AG94" s="136" t="str">
        <f t="shared" ref="AG94" si="26">IF(H67&gt;0,IF($B$18=1,ROUNDDOWN(H67*8/108,0),IF($B$20=1,"該当なし",IF($B$22=1,"含税額",""))),"")</f>
        <v/>
      </c>
      <c r="AH94" s="137"/>
      <c r="AI94" s="137"/>
      <c r="AJ94" s="137"/>
      <c r="AK94" s="137"/>
      <c r="AL94" s="211"/>
      <c r="AM94" s="20"/>
      <c r="AN94" s="20" t="str">
        <f t="shared" ref="AN94" si="27">IF(AG94="","",IF(OR(AG94="該当なし",AG94="含税額"),0,AG94))</f>
        <v/>
      </c>
      <c r="AO94" s="51" t="str">
        <f t="shared" ref="AO94" si="28">IF(H67&gt;0,IF($B$18=1,ROUNDDOWN(L67/(H67-AG94),5),""),"")</f>
        <v/>
      </c>
      <c r="AP94" s="51"/>
      <c r="AQ94" s="20"/>
      <c r="AR94" s="20"/>
      <c r="AS94" s="20"/>
      <c r="AT94" s="20"/>
      <c r="AU94" s="20"/>
      <c r="AV94" s="20"/>
      <c r="AW94" s="20"/>
      <c r="AX94" s="20"/>
    </row>
    <row r="95" spans="2:50" ht="15" hidden="1" customHeight="1" x14ac:dyDescent="0.15">
      <c r="B95" s="198"/>
      <c r="C95" s="198"/>
      <c r="D95" s="216"/>
      <c r="E95" s="158"/>
      <c r="F95" s="158"/>
      <c r="G95" s="159"/>
      <c r="H95" s="218"/>
      <c r="I95" s="158"/>
      <c r="J95" s="158"/>
      <c r="K95" s="158"/>
      <c r="L95" s="158"/>
      <c r="M95" s="158"/>
      <c r="N95" s="158"/>
      <c r="O95" s="158"/>
      <c r="P95" s="158"/>
      <c r="Q95" s="158"/>
      <c r="R95" s="158"/>
      <c r="S95" s="158"/>
      <c r="T95" s="159"/>
      <c r="U95" s="220"/>
      <c r="V95" s="221"/>
      <c r="W95" s="224"/>
      <c r="X95" s="225"/>
      <c r="Y95" s="216"/>
      <c r="Z95" s="158"/>
      <c r="AA95" s="158"/>
      <c r="AB95" s="159"/>
      <c r="AC95" s="218"/>
      <c r="AD95" s="158"/>
      <c r="AE95" s="158"/>
      <c r="AF95" s="159"/>
      <c r="AG95" s="426" t="str">
        <f t="shared" ref="AG95" si="29">IF(H67&gt;0,IF($B$18=1,ROUNDDOWN(AG94*AO94,0),""),"")</f>
        <v/>
      </c>
      <c r="AH95" s="427"/>
      <c r="AI95" s="427"/>
      <c r="AJ95" s="427"/>
      <c r="AK95" s="427"/>
      <c r="AL95" s="428"/>
      <c r="AM95" s="20"/>
      <c r="AN95" s="20"/>
      <c r="AO95" s="51"/>
      <c r="AP95" s="51"/>
      <c r="AQ95" s="20"/>
      <c r="AR95" s="20"/>
      <c r="AS95" s="20"/>
      <c r="AT95" s="20"/>
      <c r="AU95" s="20"/>
      <c r="AV95" s="20"/>
      <c r="AW95" s="20"/>
      <c r="AX95" s="20"/>
    </row>
    <row r="96" spans="2:50" ht="15" hidden="1" customHeight="1" x14ac:dyDescent="0.15">
      <c r="B96" s="198">
        <v>7</v>
      </c>
      <c r="C96" s="198"/>
      <c r="D96" s="381" t="s">
        <v>102</v>
      </c>
      <c r="E96" s="408" t="s">
        <v>21</v>
      </c>
      <c r="F96" s="408"/>
      <c r="G96" s="409"/>
      <c r="H96" s="412"/>
      <c r="I96" s="408"/>
      <c r="J96" s="408"/>
      <c r="K96" s="408"/>
      <c r="L96" s="408"/>
      <c r="M96" s="408"/>
      <c r="N96" s="408"/>
      <c r="O96" s="408"/>
      <c r="P96" s="408"/>
      <c r="Q96" s="408"/>
      <c r="R96" s="408"/>
      <c r="S96" s="408"/>
      <c r="T96" s="409"/>
      <c r="U96" s="381"/>
      <c r="V96" s="417"/>
      <c r="W96" s="420" t="s">
        <v>26</v>
      </c>
      <c r="X96" s="421"/>
      <c r="Y96" s="381" t="s">
        <v>102</v>
      </c>
      <c r="Z96" s="408" t="s">
        <v>21</v>
      </c>
      <c r="AA96" s="408"/>
      <c r="AB96" s="409"/>
      <c r="AC96" s="412" t="s">
        <v>102</v>
      </c>
      <c r="AD96" s="408" t="s">
        <v>22</v>
      </c>
      <c r="AE96" s="408"/>
      <c r="AF96" s="409"/>
      <c r="AG96" s="136" t="str">
        <f t="shared" ref="AG96" si="30">IF(H69&gt;0,IF($B$18=1,ROUNDDOWN(H69*8/108,0),IF($B$20=1,"該当なし",IF($B$22=1,"含税額",""))),"")</f>
        <v/>
      </c>
      <c r="AH96" s="137"/>
      <c r="AI96" s="137"/>
      <c r="AJ96" s="137"/>
      <c r="AK96" s="137"/>
      <c r="AL96" s="211"/>
      <c r="AM96" s="20"/>
      <c r="AN96" s="20" t="str">
        <f t="shared" ref="AN96" si="31">IF(AG96="","",IF(OR(AG96="該当なし",AG96="含税額"),0,AG96))</f>
        <v/>
      </c>
      <c r="AO96" s="51" t="str">
        <f t="shared" ref="AO96" si="32">IF(H69&gt;0,IF($B$18=1,ROUNDDOWN(L69/(H69-AG96),5),""),"")</f>
        <v/>
      </c>
      <c r="AP96" s="51"/>
      <c r="AQ96" s="20"/>
      <c r="AR96" s="20"/>
      <c r="AS96" s="20"/>
      <c r="AT96" s="20"/>
      <c r="AU96" s="20"/>
      <c r="AV96" s="20"/>
      <c r="AW96" s="20"/>
      <c r="AX96" s="20"/>
    </row>
    <row r="97" spans="2:50" ht="15" hidden="1" customHeight="1" x14ac:dyDescent="0.15">
      <c r="B97" s="198"/>
      <c r="C97" s="198"/>
      <c r="D97" s="216"/>
      <c r="E97" s="158"/>
      <c r="F97" s="158"/>
      <c r="G97" s="159"/>
      <c r="H97" s="218"/>
      <c r="I97" s="158"/>
      <c r="J97" s="158"/>
      <c r="K97" s="158"/>
      <c r="L97" s="158"/>
      <c r="M97" s="158"/>
      <c r="N97" s="158"/>
      <c r="O97" s="158"/>
      <c r="P97" s="158"/>
      <c r="Q97" s="158"/>
      <c r="R97" s="158"/>
      <c r="S97" s="158"/>
      <c r="T97" s="159"/>
      <c r="U97" s="220"/>
      <c r="V97" s="221"/>
      <c r="W97" s="224"/>
      <c r="X97" s="225"/>
      <c r="Y97" s="216"/>
      <c r="Z97" s="158"/>
      <c r="AA97" s="158"/>
      <c r="AB97" s="159"/>
      <c r="AC97" s="218"/>
      <c r="AD97" s="158"/>
      <c r="AE97" s="158"/>
      <c r="AF97" s="159"/>
      <c r="AG97" s="426" t="str">
        <f t="shared" ref="AG97" si="33">IF(H69&gt;0,IF($B$18=1,ROUNDDOWN(AG96*AO96,0),""),"")</f>
        <v/>
      </c>
      <c r="AH97" s="427"/>
      <c r="AI97" s="427"/>
      <c r="AJ97" s="427"/>
      <c r="AK97" s="427"/>
      <c r="AL97" s="428"/>
      <c r="AM97" s="20"/>
      <c r="AN97" s="20"/>
      <c r="AO97" s="20"/>
      <c r="AP97" s="20"/>
      <c r="AQ97" s="20"/>
      <c r="AR97" s="20"/>
      <c r="AS97" s="20"/>
      <c r="AT97" s="20"/>
      <c r="AU97" s="20"/>
      <c r="AV97" s="20"/>
      <c r="AW97" s="20"/>
      <c r="AX97" s="20"/>
    </row>
    <row r="98" spans="2:50" ht="15" hidden="1" customHeight="1" x14ac:dyDescent="0.15">
      <c r="B98" s="198">
        <v>8</v>
      </c>
      <c r="C98" s="198"/>
      <c r="D98" s="381" t="s">
        <v>102</v>
      </c>
      <c r="E98" s="408" t="s">
        <v>21</v>
      </c>
      <c r="F98" s="408"/>
      <c r="G98" s="409"/>
      <c r="H98" s="412"/>
      <c r="I98" s="408"/>
      <c r="J98" s="408"/>
      <c r="K98" s="408"/>
      <c r="L98" s="408"/>
      <c r="M98" s="408"/>
      <c r="N98" s="408"/>
      <c r="O98" s="408"/>
      <c r="P98" s="408"/>
      <c r="Q98" s="408"/>
      <c r="R98" s="408"/>
      <c r="S98" s="408"/>
      <c r="T98" s="409"/>
      <c r="U98" s="381"/>
      <c r="V98" s="417"/>
      <c r="W98" s="420" t="s">
        <v>26</v>
      </c>
      <c r="X98" s="421"/>
      <c r="Y98" s="381" t="s">
        <v>102</v>
      </c>
      <c r="Z98" s="408" t="s">
        <v>21</v>
      </c>
      <c r="AA98" s="408"/>
      <c r="AB98" s="409"/>
      <c r="AC98" s="412" t="s">
        <v>102</v>
      </c>
      <c r="AD98" s="408" t="s">
        <v>22</v>
      </c>
      <c r="AE98" s="408"/>
      <c r="AF98" s="409"/>
      <c r="AG98" s="136" t="str">
        <f t="shared" ref="AG98" si="34">IF(H71&gt;0,IF($B$18=1,ROUNDDOWN(H71*8/108,0),IF($B$20=1,"該当なし",IF($B$22=1,"含税額",""))),"")</f>
        <v/>
      </c>
      <c r="AH98" s="137"/>
      <c r="AI98" s="137"/>
      <c r="AJ98" s="137"/>
      <c r="AK98" s="137"/>
      <c r="AL98" s="211"/>
      <c r="AM98" s="20"/>
      <c r="AN98" s="20" t="str">
        <f t="shared" ref="AN98" si="35">IF(AG98="","",IF(OR(AG98="該当なし",AG98="含税額"),0,AG98))</f>
        <v/>
      </c>
      <c r="AO98" s="51" t="str">
        <f t="shared" ref="AO98" si="36">IF(H71&gt;0,IF($B$18=1,ROUNDDOWN(L71/(H71-AG98),5),""),"")</f>
        <v/>
      </c>
      <c r="AP98" s="51"/>
      <c r="AQ98" s="20"/>
      <c r="AR98" s="20"/>
      <c r="AS98" s="20"/>
      <c r="AT98" s="20"/>
      <c r="AU98" s="20"/>
      <c r="AV98" s="20"/>
      <c r="AW98" s="20"/>
      <c r="AX98" s="20"/>
    </row>
    <row r="99" spans="2:50" ht="15" hidden="1" customHeight="1" x14ac:dyDescent="0.15">
      <c r="B99" s="198"/>
      <c r="C99" s="198"/>
      <c r="D99" s="216"/>
      <c r="E99" s="158"/>
      <c r="F99" s="158"/>
      <c r="G99" s="159"/>
      <c r="H99" s="218"/>
      <c r="I99" s="158"/>
      <c r="J99" s="158"/>
      <c r="K99" s="158"/>
      <c r="L99" s="158"/>
      <c r="M99" s="158"/>
      <c r="N99" s="158"/>
      <c r="O99" s="158"/>
      <c r="P99" s="158"/>
      <c r="Q99" s="158"/>
      <c r="R99" s="158"/>
      <c r="S99" s="158"/>
      <c r="T99" s="159"/>
      <c r="U99" s="220"/>
      <c r="V99" s="221"/>
      <c r="W99" s="224"/>
      <c r="X99" s="225"/>
      <c r="Y99" s="216"/>
      <c r="Z99" s="158"/>
      <c r="AA99" s="158"/>
      <c r="AB99" s="159"/>
      <c r="AC99" s="218"/>
      <c r="AD99" s="158"/>
      <c r="AE99" s="158"/>
      <c r="AF99" s="159"/>
      <c r="AG99" s="426" t="str">
        <f t="shared" ref="AG99" si="37">IF(H71&gt;0,IF($B$18=1,ROUNDDOWN(AG98*AO98,0),""),"")</f>
        <v/>
      </c>
      <c r="AH99" s="427"/>
      <c r="AI99" s="427"/>
      <c r="AJ99" s="427"/>
      <c r="AK99" s="427"/>
      <c r="AL99" s="428"/>
      <c r="AM99" s="20"/>
      <c r="AN99" s="20"/>
      <c r="AO99" s="51"/>
      <c r="AP99" s="51"/>
      <c r="AQ99" s="20"/>
      <c r="AR99" s="20"/>
      <c r="AS99" s="20"/>
      <c r="AT99" s="20"/>
      <c r="AU99" s="20"/>
      <c r="AV99" s="20"/>
      <c r="AW99" s="20"/>
      <c r="AX99" s="20"/>
    </row>
    <row r="100" spans="2:50" ht="15" hidden="1" customHeight="1" x14ac:dyDescent="0.15">
      <c r="B100" s="198">
        <v>9</v>
      </c>
      <c r="C100" s="198"/>
      <c r="D100" s="381" t="s">
        <v>102</v>
      </c>
      <c r="E100" s="408" t="s">
        <v>21</v>
      </c>
      <c r="F100" s="408"/>
      <c r="G100" s="409"/>
      <c r="H100" s="412"/>
      <c r="I100" s="408"/>
      <c r="J100" s="408"/>
      <c r="K100" s="408"/>
      <c r="L100" s="408"/>
      <c r="M100" s="408"/>
      <c r="N100" s="408"/>
      <c r="O100" s="408"/>
      <c r="P100" s="408"/>
      <c r="Q100" s="408"/>
      <c r="R100" s="408"/>
      <c r="S100" s="408"/>
      <c r="T100" s="409"/>
      <c r="U100" s="381"/>
      <c r="V100" s="417"/>
      <c r="W100" s="420" t="s">
        <v>26</v>
      </c>
      <c r="X100" s="421"/>
      <c r="Y100" s="381" t="s">
        <v>102</v>
      </c>
      <c r="Z100" s="408" t="s">
        <v>21</v>
      </c>
      <c r="AA100" s="408"/>
      <c r="AB100" s="409"/>
      <c r="AC100" s="412" t="s">
        <v>102</v>
      </c>
      <c r="AD100" s="408" t="s">
        <v>22</v>
      </c>
      <c r="AE100" s="408"/>
      <c r="AF100" s="409"/>
      <c r="AG100" s="136" t="str">
        <f t="shared" ref="AG100" si="38">IF(H73&gt;0,IF($B$18=1,ROUNDDOWN(H73*8/108,0),IF($B$20=1,"該当なし",IF($B$22=1,"含税額",""))),"")</f>
        <v/>
      </c>
      <c r="AH100" s="137"/>
      <c r="AI100" s="137"/>
      <c r="AJ100" s="137"/>
      <c r="AK100" s="137"/>
      <c r="AL100" s="211"/>
      <c r="AM100" s="20"/>
      <c r="AN100" s="20" t="str">
        <f t="shared" ref="AN100" si="39">IF(AG100="","",IF(OR(AG100="該当なし",AG100="含税額"),0,AG100))</f>
        <v/>
      </c>
      <c r="AO100" s="51" t="str">
        <f t="shared" ref="AO100" si="40">IF(H73&gt;0,IF($B$18=1,ROUNDDOWN(L73/(H73-AG100),5),""),"")</f>
        <v/>
      </c>
      <c r="AP100" s="51"/>
      <c r="AQ100" s="20"/>
      <c r="AR100" s="20"/>
      <c r="AS100" s="20"/>
      <c r="AT100" s="20"/>
      <c r="AU100" s="20"/>
      <c r="AV100" s="20"/>
      <c r="AW100" s="20"/>
      <c r="AX100" s="20"/>
    </row>
    <row r="101" spans="2:50" ht="15" hidden="1" customHeight="1" x14ac:dyDescent="0.15">
      <c r="B101" s="198"/>
      <c r="C101" s="198"/>
      <c r="D101" s="216"/>
      <c r="E101" s="158"/>
      <c r="F101" s="158"/>
      <c r="G101" s="159"/>
      <c r="H101" s="218"/>
      <c r="I101" s="158"/>
      <c r="J101" s="158"/>
      <c r="K101" s="158"/>
      <c r="L101" s="158"/>
      <c r="M101" s="158"/>
      <c r="N101" s="158"/>
      <c r="O101" s="158"/>
      <c r="P101" s="158"/>
      <c r="Q101" s="158"/>
      <c r="R101" s="158"/>
      <c r="S101" s="158"/>
      <c r="T101" s="159"/>
      <c r="U101" s="220"/>
      <c r="V101" s="221"/>
      <c r="W101" s="224"/>
      <c r="X101" s="225"/>
      <c r="Y101" s="216"/>
      <c r="Z101" s="158"/>
      <c r="AA101" s="158"/>
      <c r="AB101" s="159"/>
      <c r="AC101" s="218"/>
      <c r="AD101" s="158"/>
      <c r="AE101" s="158"/>
      <c r="AF101" s="159"/>
      <c r="AG101" s="426" t="str">
        <f t="shared" ref="AG101" si="41">IF(H73&gt;0,IF($B$18=1,ROUNDDOWN(AG100*AO100,0),""),"")</f>
        <v/>
      </c>
      <c r="AH101" s="427"/>
      <c r="AI101" s="427"/>
      <c r="AJ101" s="427"/>
      <c r="AK101" s="427"/>
      <c r="AL101" s="428"/>
      <c r="AM101" s="20"/>
      <c r="AN101" s="20"/>
      <c r="AO101" s="51"/>
      <c r="AP101" s="51"/>
      <c r="AQ101" s="20"/>
      <c r="AR101" s="20"/>
      <c r="AS101" s="20"/>
      <c r="AT101" s="20"/>
      <c r="AU101" s="20"/>
      <c r="AV101" s="20"/>
      <c r="AW101" s="20"/>
      <c r="AX101" s="20"/>
    </row>
    <row r="102" spans="2:50" ht="15" hidden="1" customHeight="1" x14ac:dyDescent="0.15">
      <c r="B102" s="198">
        <v>10</v>
      </c>
      <c r="C102" s="198"/>
      <c r="D102" s="381" t="s">
        <v>102</v>
      </c>
      <c r="E102" s="408" t="s">
        <v>21</v>
      </c>
      <c r="F102" s="408"/>
      <c r="G102" s="409"/>
      <c r="H102" s="412"/>
      <c r="I102" s="408"/>
      <c r="J102" s="408"/>
      <c r="K102" s="408"/>
      <c r="L102" s="408"/>
      <c r="M102" s="408"/>
      <c r="N102" s="408"/>
      <c r="O102" s="408"/>
      <c r="P102" s="408"/>
      <c r="Q102" s="408"/>
      <c r="R102" s="408"/>
      <c r="S102" s="408"/>
      <c r="T102" s="409"/>
      <c r="U102" s="381"/>
      <c r="V102" s="417"/>
      <c r="W102" s="420" t="s">
        <v>26</v>
      </c>
      <c r="X102" s="421"/>
      <c r="Y102" s="381" t="s">
        <v>102</v>
      </c>
      <c r="Z102" s="408" t="s">
        <v>21</v>
      </c>
      <c r="AA102" s="408"/>
      <c r="AB102" s="409"/>
      <c r="AC102" s="412" t="s">
        <v>102</v>
      </c>
      <c r="AD102" s="408" t="s">
        <v>22</v>
      </c>
      <c r="AE102" s="408"/>
      <c r="AF102" s="409"/>
      <c r="AG102" s="136" t="str">
        <f t="shared" ref="AG102" si="42">IF(H75&gt;0,IF($B$18=1,ROUNDDOWN(H75*8/108,0),IF($B$20=1,"該当なし",IF($B$22=1,"含税額",""))),"")</f>
        <v/>
      </c>
      <c r="AH102" s="137"/>
      <c r="AI102" s="137"/>
      <c r="AJ102" s="137"/>
      <c r="AK102" s="137"/>
      <c r="AL102" s="211"/>
      <c r="AM102" s="20"/>
      <c r="AN102" s="20" t="str">
        <f t="shared" ref="AN102" si="43">IF(AG102="","",IF(OR(AG102="該当なし",AG102="含税額"),0,AG102))</f>
        <v/>
      </c>
      <c r="AO102" s="51" t="str">
        <f t="shared" ref="AO102" si="44">IF(H75&gt;0,IF($B$18=1,ROUNDDOWN(L75/(H75-AG102),5),""),"")</f>
        <v/>
      </c>
      <c r="AP102" s="51"/>
      <c r="AQ102" s="20"/>
      <c r="AR102" s="20"/>
      <c r="AS102" s="20"/>
      <c r="AT102" s="20"/>
      <c r="AU102" s="20"/>
      <c r="AV102" s="20"/>
      <c r="AW102" s="20"/>
      <c r="AX102" s="20"/>
    </row>
    <row r="103" spans="2:50" ht="15" hidden="1" customHeight="1" thickBot="1" x14ac:dyDescent="0.2">
      <c r="B103" s="199"/>
      <c r="C103" s="199"/>
      <c r="D103" s="407"/>
      <c r="E103" s="410"/>
      <c r="F103" s="410"/>
      <c r="G103" s="411"/>
      <c r="H103" s="413"/>
      <c r="I103" s="410"/>
      <c r="J103" s="410"/>
      <c r="K103" s="410"/>
      <c r="L103" s="410"/>
      <c r="M103" s="410"/>
      <c r="N103" s="410"/>
      <c r="O103" s="410"/>
      <c r="P103" s="410"/>
      <c r="Q103" s="410"/>
      <c r="R103" s="410"/>
      <c r="S103" s="410"/>
      <c r="T103" s="411"/>
      <c r="U103" s="418"/>
      <c r="V103" s="419"/>
      <c r="W103" s="422"/>
      <c r="X103" s="423"/>
      <c r="Y103" s="407"/>
      <c r="Z103" s="410"/>
      <c r="AA103" s="410"/>
      <c r="AB103" s="411"/>
      <c r="AC103" s="413"/>
      <c r="AD103" s="410"/>
      <c r="AE103" s="410"/>
      <c r="AF103" s="411"/>
      <c r="AG103" s="414" t="str">
        <f t="shared" ref="AG103" si="45">IF(H75&gt;0,IF($B$18=1,ROUNDDOWN(AG102*AO102,0),""),"")</f>
        <v/>
      </c>
      <c r="AH103" s="415"/>
      <c r="AI103" s="415"/>
      <c r="AJ103" s="415"/>
      <c r="AK103" s="415"/>
      <c r="AL103" s="416"/>
      <c r="AM103" s="20"/>
    </row>
    <row r="104" spans="2:50" s="91" customFormat="1" ht="15" customHeight="1" thickTop="1" x14ac:dyDescent="0.15">
      <c r="B104" s="214" t="s">
        <v>1</v>
      </c>
      <c r="C104" s="214"/>
      <c r="D104" s="215"/>
      <c r="E104" s="156"/>
      <c r="F104" s="156"/>
      <c r="G104" s="157"/>
      <c r="H104" s="217"/>
      <c r="I104" s="156"/>
      <c r="J104" s="156"/>
      <c r="K104" s="156"/>
      <c r="L104" s="156"/>
      <c r="M104" s="156"/>
      <c r="N104" s="156"/>
      <c r="O104" s="156"/>
      <c r="P104" s="156"/>
      <c r="Q104" s="156"/>
      <c r="R104" s="156"/>
      <c r="S104" s="156"/>
      <c r="T104" s="157"/>
      <c r="U104" s="215"/>
      <c r="V104" s="219"/>
      <c r="W104" s="222"/>
      <c r="X104" s="223"/>
      <c r="Y104" s="215"/>
      <c r="Z104" s="156"/>
      <c r="AA104" s="156"/>
      <c r="AB104" s="157"/>
      <c r="AC104" s="217"/>
      <c r="AD104" s="156"/>
      <c r="AE104" s="156"/>
      <c r="AF104" s="157"/>
      <c r="AG104" s="166">
        <f t="shared" ref="AG104" si="46">SUM(AG84,AG86,AG88,AG90,AG92,AG94,AG96,AG98,AG100,AG102)</f>
        <v>0</v>
      </c>
      <c r="AH104" s="167"/>
      <c r="AI104" s="167"/>
      <c r="AJ104" s="167"/>
      <c r="AK104" s="167"/>
      <c r="AL104" s="168"/>
      <c r="AM104" s="20"/>
    </row>
    <row r="105" spans="2:50" s="91" customFormat="1" ht="15" customHeight="1" x14ac:dyDescent="0.15">
      <c r="B105" s="109"/>
      <c r="C105" s="109"/>
      <c r="D105" s="216"/>
      <c r="E105" s="158"/>
      <c r="F105" s="158"/>
      <c r="G105" s="159"/>
      <c r="H105" s="218"/>
      <c r="I105" s="158"/>
      <c r="J105" s="158"/>
      <c r="K105" s="158"/>
      <c r="L105" s="158"/>
      <c r="M105" s="158"/>
      <c r="N105" s="158"/>
      <c r="O105" s="158"/>
      <c r="P105" s="158"/>
      <c r="Q105" s="158"/>
      <c r="R105" s="158"/>
      <c r="S105" s="158"/>
      <c r="T105" s="159"/>
      <c r="U105" s="220"/>
      <c r="V105" s="221"/>
      <c r="W105" s="224"/>
      <c r="X105" s="225"/>
      <c r="Y105" s="216"/>
      <c r="Z105" s="158"/>
      <c r="AA105" s="158"/>
      <c r="AB105" s="159"/>
      <c r="AC105" s="218"/>
      <c r="AD105" s="158"/>
      <c r="AE105" s="158"/>
      <c r="AF105" s="159"/>
      <c r="AG105" s="169">
        <f t="shared" ref="AG105" si="47">SUM(AG85,AG87,AG89,AG91,AG93,AG95,AG97,AG99,AG101,AG103)</f>
        <v>0</v>
      </c>
      <c r="AH105" s="170"/>
      <c r="AI105" s="170"/>
      <c r="AJ105" s="170"/>
      <c r="AK105" s="170"/>
      <c r="AL105" s="171"/>
      <c r="AM105" s="20"/>
    </row>
    <row r="106" spans="2:50" ht="15" customHeight="1" x14ac:dyDescent="0.15">
      <c r="B106" s="5" t="s">
        <v>116</v>
      </c>
      <c r="C106" s="5" t="s">
        <v>166</v>
      </c>
      <c r="D106" s="52"/>
      <c r="E106" s="52"/>
      <c r="F106" s="5"/>
      <c r="G106" s="5"/>
      <c r="H106" s="5"/>
      <c r="I106" s="5"/>
      <c r="J106" s="5"/>
      <c r="K106" s="5"/>
      <c r="L106" s="5"/>
      <c r="M106" s="5"/>
      <c r="N106" s="5"/>
      <c r="O106" s="5"/>
      <c r="P106" s="5"/>
      <c r="Q106" s="5"/>
      <c r="R106" s="5"/>
      <c r="S106" s="5"/>
      <c r="T106" s="52"/>
      <c r="U106" s="52"/>
      <c r="V106" s="52"/>
      <c r="W106" s="52"/>
      <c r="X106" s="52"/>
      <c r="Y106" s="52"/>
      <c r="Z106" s="5"/>
      <c r="AA106" s="5"/>
      <c r="AB106" s="5"/>
      <c r="AC106" s="5"/>
      <c r="AD106" s="5"/>
      <c r="AE106" s="5"/>
      <c r="AF106" s="5"/>
      <c r="AG106" s="5"/>
      <c r="AH106" s="5"/>
      <c r="AI106" s="5"/>
      <c r="AJ106" s="5"/>
      <c r="AK106" s="5"/>
      <c r="AL106" s="5"/>
      <c r="AM106" s="20"/>
    </row>
    <row r="107" spans="2:50" ht="14.25" customHeight="1" x14ac:dyDescent="0.15">
      <c r="B107" s="5"/>
      <c r="C107" s="150" t="s">
        <v>167</v>
      </c>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20"/>
    </row>
    <row r="108" spans="2:50" ht="12.95" customHeight="1" x14ac:dyDescent="0.15">
      <c r="B108" s="9"/>
      <c r="C108" s="150" t="s">
        <v>157</v>
      </c>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20"/>
    </row>
    <row r="109" spans="2:50" ht="15" customHeight="1" x14ac:dyDescent="0.15">
      <c r="B109" s="9"/>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20"/>
    </row>
    <row r="110" spans="2:50" ht="12" customHeight="1" x14ac:dyDescent="0.15">
      <c r="B110" s="5"/>
      <c r="C110" s="172" t="s">
        <v>158</v>
      </c>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20"/>
    </row>
    <row r="111" spans="2:50" ht="12" customHeight="1" x14ac:dyDescent="0.15">
      <c r="B111" s="5"/>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20"/>
    </row>
    <row r="112" spans="2:50" ht="15" customHeight="1" x14ac:dyDescent="0.15">
      <c r="B112" s="5"/>
      <c r="C112" s="53" t="s">
        <v>46</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20"/>
    </row>
    <row r="113" spans="2:42" ht="15" customHeight="1" x14ac:dyDescent="0.15">
      <c r="B113" s="9"/>
      <c r="C113" s="172" t="s">
        <v>164</v>
      </c>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row>
    <row r="114" spans="2:42" ht="12.75" customHeight="1" x14ac:dyDescent="0.15">
      <c r="B114" s="9"/>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row>
    <row r="115" spans="2:42" ht="15" customHeight="1" x14ac:dyDescent="0.15">
      <c r="B115" s="9"/>
      <c r="C115" s="172" t="s">
        <v>178</v>
      </c>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row>
    <row r="116" spans="2:42" ht="12.75" customHeight="1" x14ac:dyDescent="0.15">
      <c r="B116" s="9"/>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row>
    <row r="117" spans="2:42" s="55" customFormat="1" ht="15" customHeight="1" x14ac:dyDescent="0.15">
      <c r="B117" s="54" t="s">
        <v>177</v>
      </c>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row>
    <row r="118" spans="2:42" s="55" customFormat="1" ht="15" customHeight="1" x14ac:dyDescent="0.15">
      <c r="B118" s="54" t="s">
        <v>129</v>
      </c>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row>
    <row r="119" spans="2:42" s="55" customFormat="1" ht="15" customHeight="1" x14ac:dyDescent="0.15">
      <c r="B119" s="262" t="s">
        <v>130</v>
      </c>
      <c r="C119" s="262"/>
      <c r="D119" s="424" t="s">
        <v>131</v>
      </c>
      <c r="E119" s="424"/>
      <c r="F119" s="424"/>
      <c r="G119" s="424"/>
      <c r="H119" s="424"/>
      <c r="I119" s="424"/>
      <c r="J119" s="424"/>
      <c r="K119" s="424"/>
      <c r="L119" s="424"/>
      <c r="M119" s="424"/>
      <c r="N119" s="424"/>
      <c r="O119" s="424"/>
      <c r="P119" s="262" t="s">
        <v>132</v>
      </c>
      <c r="Q119" s="262"/>
      <c r="R119" s="424" t="s">
        <v>168</v>
      </c>
      <c r="S119" s="424"/>
      <c r="T119" s="424"/>
      <c r="U119" s="424"/>
      <c r="V119" s="424"/>
      <c r="W119" s="424"/>
      <c r="X119" s="424"/>
      <c r="Y119" s="424"/>
      <c r="Z119" s="424"/>
      <c r="AA119" s="424"/>
      <c r="AB119" s="424"/>
      <c r="AC119" s="424"/>
      <c r="AD119" s="425" t="s">
        <v>133</v>
      </c>
      <c r="AE119" s="425"/>
      <c r="AF119" s="425" t="s">
        <v>134</v>
      </c>
      <c r="AG119" s="425"/>
      <c r="AH119" s="425"/>
      <c r="AI119" s="425"/>
      <c r="AJ119" s="425"/>
      <c r="AK119" s="425"/>
      <c r="AL119" s="425"/>
      <c r="AN119" s="3"/>
      <c r="AO119" s="3"/>
    </row>
    <row r="120" spans="2:42" s="55" customFormat="1" ht="15" customHeight="1" x14ac:dyDescent="0.15">
      <c r="B120" s="262"/>
      <c r="C120" s="262"/>
      <c r="D120" s="424"/>
      <c r="E120" s="424"/>
      <c r="F120" s="424"/>
      <c r="G120" s="424"/>
      <c r="H120" s="424"/>
      <c r="I120" s="424"/>
      <c r="J120" s="424"/>
      <c r="K120" s="424"/>
      <c r="L120" s="424"/>
      <c r="M120" s="424"/>
      <c r="N120" s="424"/>
      <c r="O120" s="424"/>
      <c r="P120" s="262"/>
      <c r="Q120" s="262"/>
      <c r="R120" s="424"/>
      <c r="S120" s="424"/>
      <c r="T120" s="424"/>
      <c r="U120" s="424"/>
      <c r="V120" s="424"/>
      <c r="W120" s="424"/>
      <c r="X120" s="424"/>
      <c r="Y120" s="424"/>
      <c r="Z120" s="424"/>
      <c r="AA120" s="424"/>
      <c r="AB120" s="424"/>
      <c r="AC120" s="424"/>
      <c r="AD120" s="425"/>
      <c r="AE120" s="425"/>
      <c r="AF120" s="425"/>
      <c r="AG120" s="425"/>
      <c r="AH120" s="425"/>
      <c r="AI120" s="425"/>
      <c r="AJ120" s="425"/>
      <c r="AK120" s="425"/>
      <c r="AL120" s="425"/>
      <c r="AN120" s="3"/>
      <c r="AO120" s="3"/>
    </row>
    <row r="121" spans="2:42" s="55" customFormat="1" ht="15" customHeight="1" x14ac:dyDescent="0.15">
      <c r="B121" s="262" t="s">
        <v>135</v>
      </c>
      <c r="C121" s="262"/>
      <c r="D121" s="424" t="s">
        <v>169</v>
      </c>
      <c r="E121" s="424"/>
      <c r="F121" s="424"/>
      <c r="G121" s="424"/>
      <c r="H121" s="424"/>
      <c r="I121" s="424"/>
      <c r="J121" s="424"/>
      <c r="K121" s="424"/>
      <c r="L121" s="424"/>
      <c r="M121" s="424"/>
      <c r="N121" s="424"/>
      <c r="O121" s="424"/>
      <c r="P121" s="262" t="s">
        <v>136</v>
      </c>
      <c r="Q121" s="262"/>
      <c r="R121" s="424" t="s">
        <v>137</v>
      </c>
      <c r="S121" s="424"/>
      <c r="T121" s="424"/>
      <c r="U121" s="424"/>
      <c r="V121" s="424"/>
      <c r="W121" s="424"/>
      <c r="X121" s="424"/>
      <c r="Y121" s="424"/>
      <c r="Z121" s="424"/>
      <c r="AA121" s="424"/>
      <c r="AB121" s="424"/>
      <c r="AC121" s="424"/>
      <c r="AD121" s="54"/>
      <c r="AE121" s="54"/>
      <c r="AF121" s="54"/>
      <c r="AG121" s="54"/>
      <c r="AH121" s="54"/>
      <c r="AI121" s="54"/>
      <c r="AJ121" s="54"/>
      <c r="AK121" s="54"/>
      <c r="AL121" s="54"/>
      <c r="AN121" s="3"/>
      <c r="AO121" s="3"/>
    </row>
    <row r="122" spans="2:42" s="55" customFormat="1" ht="15" customHeight="1" x14ac:dyDescent="0.15">
      <c r="B122" s="262"/>
      <c r="C122" s="262"/>
      <c r="D122" s="424"/>
      <c r="E122" s="424"/>
      <c r="F122" s="424"/>
      <c r="G122" s="424"/>
      <c r="H122" s="424"/>
      <c r="I122" s="424"/>
      <c r="J122" s="424"/>
      <c r="K122" s="424"/>
      <c r="L122" s="424"/>
      <c r="M122" s="424"/>
      <c r="N122" s="424"/>
      <c r="O122" s="424"/>
      <c r="P122" s="262"/>
      <c r="Q122" s="262"/>
      <c r="R122" s="424"/>
      <c r="S122" s="424"/>
      <c r="T122" s="424"/>
      <c r="U122" s="424"/>
      <c r="V122" s="424"/>
      <c r="W122" s="424"/>
      <c r="X122" s="424"/>
      <c r="Y122" s="424"/>
      <c r="Z122" s="424"/>
      <c r="AA122" s="424"/>
      <c r="AB122" s="424"/>
      <c r="AC122" s="424"/>
      <c r="AD122" s="54"/>
      <c r="AE122" s="54"/>
      <c r="AF122" s="54"/>
      <c r="AG122" s="54"/>
      <c r="AH122" s="54"/>
      <c r="AI122" s="54"/>
      <c r="AJ122" s="54"/>
      <c r="AK122" s="54"/>
      <c r="AL122" s="54"/>
      <c r="AN122" s="3"/>
      <c r="AO122" s="3"/>
    </row>
    <row r="123" spans="2:42" s="55" customFormat="1" ht="15" customHeight="1" x14ac:dyDescent="0.15">
      <c r="B123" s="54" t="s">
        <v>138</v>
      </c>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N123" s="3"/>
      <c r="AO123" s="3"/>
    </row>
    <row r="124" spans="2:42" s="55" customFormat="1" ht="17.25" customHeight="1" x14ac:dyDescent="0.15">
      <c r="B124" s="180" t="s">
        <v>50</v>
      </c>
      <c r="C124" s="182"/>
      <c r="D124" s="344" t="s">
        <v>170</v>
      </c>
      <c r="E124" s="345"/>
      <c r="F124" s="345"/>
      <c r="G124" s="345"/>
      <c r="H124" s="344" t="s">
        <v>139</v>
      </c>
      <c r="I124" s="345"/>
      <c r="J124" s="345"/>
      <c r="K124" s="345"/>
      <c r="L124" s="345"/>
      <c r="M124" s="345"/>
      <c r="N124" s="345"/>
      <c r="O124" s="345"/>
      <c r="P124" s="346"/>
      <c r="Q124" s="344" t="s">
        <v>31</v>
      </c>
      <c r="R124" s="345"/>
      <c r="S124" s="345"/>
      <c r="T124" s="346"/>
      <c r="U124" s="344" t="s">
        <v>32</v>
      </c>
      <c r="V124" s="345"/>
      <c r="W124" s="345"/>
      <c r="X124" s="346"/>
      <c r="Y124" s="344" t="s">
        <v>33</v>
      </c>
      <c r="Z124" s="345"/>
      <c r="AA124" s="345"/>
      <c r="AB124" s="346"/>
      <c r="AC124" s="344" t="s">
        <v>18</v>
      </c>
      <c r="AD124" s="345"/>
      <c r="AE124" s="345"/>
      <c r="AF124" s="345"/>
      <c r="AG124" s="345"/>
      <c r="AH124" s="345"/>
      <c r="AI124" s="345"/>
      <c r="AJ124" s="345"/>
      <c r="AK124" s="345"/>
      <c r="AL124" s="346"/>
    </row>
    <row r="125" spans="2:42" s="55" customFormat="1" ht="17.25" customHeight="1" x14ac:dyDescent="0.15">
      <c r="B125" s="183"/>
      <c r="C125" s="185"/>
      <c r="D125" s="350"/>
      <c r="E125" s="351"/>
      <c r="F125" s="351"/>
      <c r="G125" s="351"/>
      <c r="H125" s="350"/>
      <c r="I125" s="351"/>
      <c r="J125" s="351"/>
      <c r="K125" s="351"/>
      <c r="L125" s="351"/>
      <c r="M125" s="351"/>
      <c r="N125" s="351"/>
      <c r="O125" s="351"/>
      <c r="P125" s="352"/>
      <c r="Q125" s="350"/>
      <c r="R125" s="351"/>
      <c r="S125" s="351"/>
      <c r="T125" s="352"/>
      <c r="U125" s="350"/>
      <c r="V125" s="351"/>
      <c r="W125" s="351"/>
      <c r="X125" s="352"/>
      <c r="Y125" s="350"/>
      <c r="Z125" s="351"/>
      <c r="AA125" s="351"/>
      <c r="AB125" s="352"/>
      <c r="AC125" s="350"/>
      <c r="AD125" s="351"/>
      <c r="AE125" s="351"/>
      <c r="AF125" s="351"/>
      <c r="AG125" s="351"/>
      <c r="AH125" s="351"/>
      <c r="AI125" s="351"/>
      <c r="AJ125" s="351"/>
      <c r="AK125" s="351"/>
      <c r="AL125" s="352"/>
      <c r="AN125" s="89" t="s">
        <v>140</v>
      </c>
      <c r="AO125" s="89" t="s">
        <v>141</v>
      </c>
      <c r="AP125" s="90" t="s">
        <v>180</v>
      </c>
    </row>
    <row r="126" spans="2:42" s="55" customFormat="1" ht="15" customHeight="1" x14ac:dyDescent="0.15">
      <c r="B126" s="262">
        <v>1</v>
      </c>
      <c r="C126" s="262"/>
      <c r="D126" s="174"/>
      <c r="E126" s="175"/>
      <c r="F126" s="175"/>
      <c r="G126" s="176"/>
      <c r="H126" s="369"/>
      <c r="I126" s="370"/>
      <c r="J126" s="370"/>
      <c r="K126" s="370"/>
      <c r="L126" s="370"/>
      <c r="M126" s="370"/>
      <c r="N126" s="370"/>
      <c r="O126" s="370"/>
      <c r="P126" s="371"/>
      <c r="Q126" s="375"/>
      <c r="R126" s="376"/>
      <c r="S126" s="376"/>
      <c r="T126" s="377"/>
      <c r="U126" s="375"/>
      <c r="V126" s="376"/>
      <c r="W126" s="376"/>
      <c r="X126" s="377"/>
      <c r="Y126" s="192"/>
      <c r="Z126" s="193"/>
      <c r="AA126" s="193"/>
      <c r="AB126" s="194"/>
      <c r="AC126" s="192"/>
      <c r="AD126" s="193"/>
      <c r="AE126" s="193"/>
      <c r="AF126" s="193"/>
      <c r="AG126" s="193"/>
      <c r="AH126" s="193"/>
      <c r="AI126" s="193"/>
      <c r="AJ126" s="193"/>
      <c r="AK126" s="193"/>
      <c r="AL126" s="194"/>
      <c r="AN126" s="212"/>
      <c r="AO126" s="212" t="str">
        <f>IF(OR(D126="",D126="　"),"",D126*AN126)</f>
        <v/>
      </c>
      <c r="AP126" s="209"/>
    </row>
    <row r="127" spans="2:42" s="55" customFormat="1" ht="15" customHeight="1" x14ac:dyDescent="0.15">
      <c r="B127" s="262"/>
      <c r="C127" s="262"/>
      <c r="D127" s="177"/>
      <c r="E127" s="178"/>
      <c r="F127" s="178"/>
      <c r="G127" s="179"/>
      <c r="H127" s="372"/>
      <c r="I127" s="373"/>
      <c r="J127" s="373"/>
      <c r="K127" s="373"/>
      <c r="L127" s="373"/>
      <c r="M127" s="373"/>
      <c r="N127" s="373"/>
      <c r="O127" s="373"/>
      <c r="P127" s="374"/>
      <c r="Q127" s="378"/>
      <c r="R127" s="379"/>
      <c r="S127" s="379"/>
      <c r="T127" s="380"/>
      <c r="U127" s="378"/>
      <c r="V127" s="379"/>
      <c r="W127" s="379"/>
      <c r="X127" s="380"/>
      <c r="Y127" s="195"/>
      <c r="Z127" s="196"/>
      <c r="AA127" s="196"/>
      <c r="AB127" s="197"/>
      <c r="AC127" s="195"/>
      <c r="AD127" s="196"/>
      <c r="AE127" s="196"/>
      <c r="AF127" s="196"/>
      <c r="AG127" s="196"/>
      <c r="AH127" s="196"/>
      <c r="AI127" s="196"/>
      <c r="AJ127" s="196"/>
      <c r="AK127" s="196"/>
      <c r="AL127" s="197"/>
      <c r="AN127" s="213"/>
      <c r="AO127" s="213"/>
      <c r="AP127" s="210"/>
    </row>
    <row r="128" spans="2:42" s="55" customFormat="1" ht="15" customHeight="1" x14ac:dyDescent="0.15">
      <c r="B128" s="173">
        <v>2</v>
      </c>
      <c r="C128" s="173"/>
      <c r="D128" s="174"/>
      <c r="E128" s="175"/>
      <c r="F128" s="175"/>
      <c r="G128" s="176"/>
      <c r="H128" s="180"/>
      <c r="I128" s="181"/>
      <c r="J128" s="181"/>
      <c r="K128" s="181"/>
      <c r="L128" s="181"/>
      <c r="M128" s="181"/>
      <c r="N128" s="181"/>
      <c r="O128" s="181"/>
      <c r="P128" s="182"/>
      <c r="Q128" s="186"/>
      <c r="R128" s="187"/>
      <c r="S128" s="187"/>
      <c r="T128" s="188"/>
      <c r="U128" s="186"/>
      <c r="V128" s="187"/>
      <c r="W128" s="187"/>
      <c r="X128" s="188"/>
      <c r="Y128" s="192"/>
      <c r="Z128" s="193"/>
      <c r="AA128" s="193"/>
      <c r="AB128" s="194"/>
      <c r="AC128" s="192"/>
      <c r="AD128" s="193"/>
      <c r="AE128" s="193"/>
      <c r="AF128" s="193"/>
      <c r="AG128" s="193"/>
      <c r="AH128" s="193"/>
      <c r="AI128" s="193"/>
      <c r="AJ128" s="193"/>
      <c r="AK128" s="193"/>
      <c r="AL128" s="194"/>
      <c r="AN128" s="212"/>
      <c r="AO128" s="212" t="str">
        <f t="shared" ref="AO128" si="48">IF(OR(D128="",D128="　"),"",D128*AN128)</f>
        <v/>
      </c>
      <c r="AP128" s="209"/>
    </row>
    <row r="129" spans="2:42" s="55" customFormat="1" ht="15" customHeight="1" x14ac:dyDescent="0.15">
      <c r="B129" s="173"/>
      <c r="C129" s="173"/>
      <c r="D129" s="177"/>
      <c r="E129" s="178"/>
      <c r="F129" s="178"/>
      <c r="G129" s="179"/>
      <c r="H129" s="183"/>
      <c r="I129" s="184"/>
      <c r="J129" s="184"/>
      <c r="K129" s="184"/>
      <c r="L129" s="184"/>
      <c r="M129" s="184"/>
      <c r="N129" s="184"/>
      <c r="O129" s="184"/>
      <c r="P129" s="185"/>
      <c r="Q129" s="189"/>
      <c r="R129" s="190"/>
      <c r="S129" s="190"/>
      <c r="T129" s="191"/>
      <c r="U129" s="189"/>
      <c r="V129" s="190"/>
      <c r="W129" s="190"/>
      <c r="X129" s="191"/>
      <c r="Y129" s="195"/>
      <c r="Z129" s="196"/>
      <c r="AA129" s="196"/>
      <c r="AB129" s="197"/>
      <c r="AC129" s="195"/>
      <c r="AD129" s="196"/>
      <c r="AE129" s="196"/>
      <c r="AF129" s="196"/>
      <c r="AG129" s="196"/>
      <c r="AH129" s="196"/>
      <c r="AI129" s="196"/>
      <c r="AJ129" s="196"/>
      <c r="AK129" s="196"/>
      <c r="AL129" s="197"/>
      <c r="AN129" s="213"/>
      <c r="AO129" s="213"/>
      <c r="AP129" s="210"/>
    </row>
    <row r="130" spans="2:42" s="55" customFormat="1" ht="15" customHeight="1" x14ac:dyDescent="0.15">
      <c r="B130" s="173">
        <v>3</v>
      </c>
      <c r="C130" s="173"/>
      <c r="D130" s="174"/>
      <c r="E130" s="175"/>
      <c r="F130" s="175"/>
      <c r="G130" s="176"/>
      <c r="H130" s="180"/>
      <c r="I130" s="181"/>
      <c r="J130" s="181"/>
      <c r="K130" s="181"/>
      <c r="L130" s="181"/>
      <c r="M130" s="181"/>
      <c r="N130" s="181"/>
      <c r="O130" s="181"/>
      <c r="P130" s="182"/>
      <c r="Q130" s="186"/>
      <c r="R130" s="187"/>
      <c r="S130" s="187"/>
      <c r="T130" s="188"/>
      <c r="U130" s="186"/>
      <c r="V130" s="187"/>
      <c r="W130" s="187"/>
      <c r="X130" s="188"/>
      <c r="Y130" s="192"/>
      <c r="Z130" s="193"/>
      <c r="AA130" s="193"/>
      <c r="AB130" s="194"/>
      <c r="AC130" s="192"/>
      <c r="AD130" s="193"/>
      <c r="AE130" s="193"/>
      <c r="AF130" s="193"/>
      <c r="AG130" s="193"/>
      <c r="AH130" s="193"/>
      <c r="AI130" s="193"/>
      <c r="AJ130" s="193"/>
      <c r="AK130" s="193"/>
      <c r="AL130" s="194"/>
      <c r="AN130" s="212"/>
      <c r="AO130" s="212" t="str">
        <f t="shared" ref="AO130" si="49">IF(OR(D130="",D130="　"),"",D130*AN130)</f>
        <v/>
      </c>
      <c r="AP130" s="209"/>
    </row>
    <row r="131" spans="2:42" s="55" customFormat="1" ht="15" customHeight="1" x14ac:dyDescent="0.15">
      <c r="B131" s="173"/>
      <c r="C131" s="173"/>
      <c r="D131" s="177"/>
      <c r="E131" s="178"/>
      <c r="F131" s="178"/>
      <c r="G131" s="179"/>
      <c r="H131" s="183"/>
      <c r="I131" s="184"/>
      <c r="J131" s="184"/>
      <c r="K131" s="184"/>
      <c r="L131" s="184"/>
      <c r="M131" s="184"/>
      <c r="N131" s="184"/>
      <c r="O131" s="184"/>
      <c r="P131" s="185"/>
      <c r="Q131" s="189"/>
      <c r="R131" s="190"/>
      <c r="S131" s="190"/>
      <c r="T131" s="191"/>
      <c r="U131" s="189"/>
      <c r="V131" s="190"/>
      <c r="W131" s="190"/>
      <c r="X131" s="191"/>
      <c r="Y131" s="195"/>
      <c r="Z131" s="196"/>
      <c r="AA131" s="196"/>
      <c r="AB131" s="197"/>
      <c r="AC131" s="195"/>
      <c r="AD131" s="196"/>
      <c r="AE131" s="196"/>
      <c r="AF131" s="196"/>
      <c r="AG131" s="196"/>
      <c r="AH131" s="196"/>
      <c r="AI131" s="196"/>
      <c r="AJ131" s="196"/>
      <c r="AK131" s="196"/>
      <c r="AL131" s="197"/>
      <c r="AN131" s="213"/>
      <c r="AO131" s="213"/>
      <c r="AP131" s="210"/>
    </row>
    <row r="132" spans="2:42" s="55" customFormat="1" ht="15" hidden="1" customHeight="1" x14ac:dyDescent="0.15">
      <c r="B132" s="173">
        <v>4</v>
      </c>
      <c r="C132" s="173"/>
      <c r="D132" s="174"/>
      <c r="E132" s="175"/>
      <c r="F132" s="175"/>
      <c r="G132" s="176"/>
      <c r="H132" s="180"/>
      <c r="I132" s="181"/>
      <c r="J132" s="181"/>
      <c r="K132" s="181"/>
      <c r="L132" s="181"/>
      <c r="M132" s="181"/>
      <c r="N132" s="181"/>
      <c r="O132" s="181"/>
      <c r="P132" s="182"/>
      <c r="Q132" s="186"/>
      <c r="R132" s="187"/>
      <c r="S132" s="187"/>
      <c r="T132" s="188"/>
      <c r="U132" s="186"/>
      <c r="V132" s="187"/>
      <c r="W132" s="187"/>
      <c r="X132" s="188"/>
      <c r="Y132" s="192"/>
      <c r="Z132" s="193"/>
      <c r="AA132" s="193"/>
      <c r="AB132" s="194"/>
      <c r="AC132" s="192"/>
      <c r="AD132" s="193"/>
      <c r="AE132" s="193"/>
      <c r="AF132" s="193"/>
      <c r="AG132" s="193"/>
      <c r="AH132" s="193"/>
      <c r="AI132" s="193"/>
      <c r="AJ132" s="193"/>
      <c r="AK132" s="193"/>
      <c r="AL132" s="194"/>
      <c r="AN132" s="212"/>
      <c r="AO132" s="212" t="str">
        <f t="shared" ref="AO132" si="50">IF(OR(D132="",D132="　"),"",D132*AN132)</f>
        <v/>
      </c>
      <c r="AP132" s="209"/>
    </row>
    <row r="133" spans="2:42" s="55" customFormat="1" ht="15" hidden="1" customHeight="1" x14ac:dyDescent="0.15">
      <c r="B133" s="173"/>
      <c r="C133" s="173"/>
      <c r="D133" s="177"/>
      <c r="E133" s="178"/>
      <c r="F133" s="178"/>
      <c r="G133" s="179"/>
      <c r="H133" s="183"/>
      <c r="I133" s="184"/>
      <c r="J133" s="184"/>
      <c r="K133" s="184"/>
      <c r="L133" s="184"/>
      <c r="M133" s="184"/>
      <c r="N133" s="184"/>
      <c r="O133" s="184"/>
      <c r="P133" s="185"/>
      <c r="Q133" s="189"/>
      <c r="R133" s="190"/>
      <c r="S133" s="190"/>
      <c r="T133" s="191"/>
      <c r="U133" s="189"/>
      <c r="V133" s="190"/>
      <c r="W133" s="190"/>
      <c r="X133" s="191"/>
      <c r="Y133" s="195"/>
      <c r="Z133" s="196"/>
      <c r="AA133" s="196"/>
      <c r="AB133" s="197"/>
      <c r="AC133" s="195"/>
      <c r="AD133" s="196"/>
      <c r="AE133" s="196"/>
      <c r="AF133" s="196"/>
      <c r="AG133" s="196"/>
      <c r="AH133" s="196"/>
      <c r="AI133" s="196"/>
      <c r="AJ133" s="196"/>
      <c r="AK133" s="196"/>
      <c r="AL133" s="197"/>
      <c r="AN133" s="213"/>
      <c r="AO133" s="213"/>
      <c r="AP133" s="210"/>
    </row>
    <row r="134" spans="2:42" s="55" customFormat="1" ht="15" hidden="1" customHeight="1" x14ac:dyDescent="0.15">
      <c r="B134" s="173">
        <v>5</v>
      </c>
      <c r="C134" s="173"/>
      <c r="D134" s="174"/>
      <c r="E134" s="175"/>
      <c r="F134" s="175"/>
      <c r="G134" s="176"/>
      <c r="H134" s="180"/>
      <c r="I134" s="181"/>
      <c r="J134" s="181"/>
      <c r="K134" s="181"/>
      <c r="L134" s="181"/>
      <c r="M134" s="181"/>
      <c r="N134" s="181"/>
      <c r="O134" s="181"/>
      <c r="P134" s="182"/>
      <c r="Q134" s="186"/>
      <c r="R134" s="187"/>
      <c r="S134" s="187"/>
      <c r="T134" s="188"/>
      <c r="U134" s="186"/>
      <c r="V134" s="187"/>
      <c r="W134" s="187"/>
      <c r="X134" s="188"/>
      <c r="Y134" s="192"/>
      <c r="Z134" s="193"/>
      <c r="AA134" s="193"/>
      <c r="AB134" s="194"/>
      <c r="AC134" s="192"/>
      <c r="AD134" s="193"/>
      <c r="AE134" s="193"/>
      <c r="AF134" s="193"/>
      <c r="AG134" s="193"/>
      <c r="AH134" s="193"/>
      <c r="AI134" s="193"/>
      <c r="AJ134" s="193"/>
      <c r="AK134" s="193"/>
      <c r="AL134" s="194"/>
      <c r="AN134" s="212"/>
      <c r="AO134" s="212" t="str">
        <f t="shared" ref="AO134" si="51">IF(OR(D134="",D134="　"),"",D134*AN134)</f>
        <v/>
      </c>
      <c r="AP134" s="209"/>
    </row>
    <row r="135" spans="2:42" s="55" customFormat="1" ht="15" hidden="1" customHeight="1" x14ac:dyDescent="0.15">
      <c r="B135" s="173"/>
      <c r="C135" s="173"/>
      <c r="D135" s="177"/>
      <c r="E135" s="178"/>
      <c r="F135" s="178"/>
      <c r="G135" s="179"/>
      <c r="H135" s="183"/>
      <c r="I135" s="184"/>
      <c r="J135" s="184"/>
      <c r="K135" s="184"/>
      <c r="L135" s="184"/>
      <c r="M135" s="184"/>
      <c r="N135" s="184"/>
      <c r="O135" s="184"/>
      <c r="P135" s="185"/>
      <c r="Q135" s="189"/>
      <c r="R135" s="190"/>
      <c r="S135" s="190"/>
      <c r="T135" s="191"/>
      <c r="U135" s="189"/>
      <c r="V135" s="190"/>
      <c r="W135" s="190"/>
      <c r="X135" s="191"/>
      <c r="Y135" s="195"/>
      <c r="Z135" s="196"/>
      <c r="AA135" s="196"/>
      <c r="AB135" s="197"/>
      <c r="AC135" s="195"/>
      <c r="AD135" s="196"/>
      <c r="AE135" s="196"/>
      <c r="AF135" s="196"/>
      <c r="AG135" s="196"/>
      <c r="AH135" s="196"/>
      <c r="AI135" s="196"/>
      <c r="AJ135" s="196"/>
      <c r="AK135" s="196"/>
      <c r="AL135" s="197"/>
      <c r="AN135" s="213"/>
      <c r="AO135" s="213"/>
      <c r="AP135" s="210"/>
    </row>
    <row r="136" spans="2:42" s="55" customFormat="1" ht="15" hidden="1" customHeight="1" x14ac:dyDescent="0.15">
      <c r="B136" s="173">
        <v>6</v>
      </c>
      <c r="C136" s="173"/>
      <c r="D136" s="174"/>
      <c r="E136" s="175"/>
      <c r="F136" s="175"/>
      <c r="G136" s="176"/>
      <c r="H136" s="180"/>
      <c r="I136" s="181"/>
      <c r="J136" s="181"/>
      <c r="K136" s="181"/>
      <c r="L136" s="181"/>
      <c r="M136" s="181"/>
      <c r="N136" s="181"/>
      <c r="O136" s="181"/>
      <c r="P136" s="182"/>
      <c r="Q136" s="186"/>
      <c r="R136" s="187"/>
      <c r="S136" s="187"/>
      <c r="T136" s="188"/>
      <c r="U136" s="186"/>
      <c r="V136" s="187"/>
      <c r="W136" s="187"/>
      <c r="X136" s="188"/>
      <c r="Y136" s="192"/>
      <c r="Z136" s="193"/>
      <c r="AA136" s="193"/>
      <c r="AB136" s="194"/>
      <c r="AC136" s="192"/>
      <c r="AD136" s="193"/>
      <c r="AE136" s="193"/>
      <c r="AF136" s="193"/>
      <c r="AG136" s="193"/>
      <c r="AH136" s="193"/>
      <c r="AI136" s="193"/>
      <c r="AJ136" s="193"/>
      <c r="AK136" s="193"/>
      <c r="AL136" s="194"/>
      <c r="AN136" s="212"/>
      <c r="AO136" s="212" t="str">
        <f t="shared" ref="AO136" si="52">IF(OR(D136="",D136="　"),"",D136*AN136)</f>
        <v/>
      </c>
      <c r="AP136" s="209"/>
    </row>
    <row r="137" spans="2:42" s="55" customFormat="1" ht="15" hidden="1" customHeight="1" x14ac:dyDescent="0.15">
      <c r="B137" s="173"/>
      <c r="C137" s="173"/>
      <c r="D137" s="177"/>
      <c r="E137" s="178"/>
      <c r="F137" s="178"/>
      <c r="G137" s="179"/>
      <c r="H137" s="183"/>
      <c r="I137" s="184"/>
      <c r="J137" s="184"/>
      <c r="K137" s="184"/>
      <c r="L137" s="184"/>
      <c r="M137" s="184"/>
      <c r="N137" s="184"/>
      <c r="O137" s="184"/>
      <c r="P137" s="185"/>
      <c r="Q137" s="189"/>
      <c r="R137" s="190"/>
      <c r="S137" s="190"/>
      <c r="T137" s="191"/>
      <c r="U137" s="189"/>
      <c r="V137" s="190"/>
      <c r="W137" s="190"/>
      <c r="X137" s="191"/>
      <c r="Y137" s="195"/>
      <c r="Z137" s="196"/>
      <c r="AA137" s="196"/>
      <c r="AB137" s="197"/>
      <c r="AC137" s="195"/>
      <c r="AD137" s="196"/>
      <c r="AE137" s="196"/>
      <c r="AF137" s="196"/>
      <c r="AG137" s="196"/>
      <c r="AH137" s="196"/>
      <c r="AI137" s="196"/>
      <c r="AJ137" s="196"/>
      <c r="AK137" s="196"/>
      <c r="AL137" s="197"/>
      <c r="AN137" s="213"/>
      <c r="AO137" s="213"/>
      <c r="AP137" s="210"/>
    </row>
    <row r="138" spans="2:42" s="55" customFormat="1" ht="15" hidden="1" customHeight="1" x14ac:dyDescent="0.15">
      <c r="B138" s="173">
        <v>7</v>
      </c>
      <c r="C138" s="173"/>
      <c r="D138" s="174"/>
      <c r="E138" s="175"/>
      <c r="F138" s="175"/>
      <c r="G138" s="176"/>
      <c r="H138" s="180"/>
      <c r="I138" s="181"/>
      <c r="J138" s="181"/>
      <c r="K138" s="181"/>
      <c r="L138" s="181"/>
      <c r="M138" s="181"/>
      <c r="N138" s="181"/>
      <c r="O138" s="181"/>
      <c r="P138" s="182"/>
      <c r="Q138" s="186"/>
      <c r="R138" s="187"/>
      <c r="S138" s="187"/>
      <c r="T138" s="188"/>
      <c r="U138" s="186"/>
      <c r="V138" s="187"/>
      <c r="W138" s="187"/>
      <c r="X138" s="188"/>
      <c r="Y138" s="192"/>
      <c r="Z138" s="193"/>
      <c r="AA138" s="193"/>
      <c r="AB138" s="194"/>
      <c r="AC138" s="192"/>
      <c r="AD138" s="193"/>
      <c r="AE138" s="193"/>
      <c r="AF138" s="193"/>
      <c r="AG138" s="193"/>
      <c r="AH138" s="193"/>
      <c r="AI138" s="193"/>
      <c r="AJ138" s="193"/>
      <c r="AK138" s="193"/>
      <c r="AL138" s="194"/>
      <c r="AN138" s="212"/>
      <c r="AO138" s="212" t="str">
        <f t="shared" ref="AO138" si="53">IF(OR(D138="",D138="　"),"",D138*AN138)</f>
        <v/>
      </c>
      <c r="AP138" s="209"/>
    </row>
    <row r="139" spans="2:42" s="55" customFormat="1" ht="15" hidden="1" customHeight="1" x14ac:dyDescent="0.15">
      <c r="B139" s="173"/>
      <c r="C139" s="173"/>
      <c r="D139" s="177"/>
      <c r="E139" s="178"/>
      <c r="F139" s="178"/>
      <c r="G139" s="179"/>
      <c r="H139" s="183"/>
      <c r="I139" s="184"/>
      <c r="J139" s="184"/>
      <c r="K139" s="184"/>
      <c r="L139" s="184"/>
      <c r="M139" s="184"/>
      <c r="N139" s="184"/>
      <c r="O139" s="184"/>
      <c r="P139" s="185"/>
      <c r="Q139" s="189"/>
      <c r="R139" s="190"/>
      <c r="S139" s="190"/>
      <c r="T139" s="191"/>
      <c r="U139" s="189"/>
      <c r="V139" s="190"/>
      <c r="W139" s="190"/>
      <c r="X139" s="191"/>
      <c r="Y139" s="195"/>
      <c r="Z139" s="196"/>
      <c r="AA139" s="196"/>
      <c r="AB139" s="197"/>
      <c r="AC139" s="195"/>
      <c r="AD139" s="196"/>
      <c r="AE139" s="196"/>
      <c r="AF139" s="196"/>
      <c r="AG139" s="196"/>
      <c r="AH139" s="196"/>
      <c r="AI139" s="196"/>
      <c r="AJ139" s="196"/>
      <c r="AK139" s="196"/>
      <c r="AL139" s="197"/>
      <c r="AN139" s="213"/>
      <c r="AO139" s="213"/>
      <c r="AP139" s="210"/>
    </row>
    <row r="140" spans="2:42" s="55" customFormat="1" ht="15" hidden="1" customHeight="1" x14ac:dyDescent="0.15">
      <c r="B140" s="173">
        <v>8</v>
      </c>
      <c r="C140" s="173"/>
      <c r="D140" s="174"/>
      <c r="E140" s="175"/>
      <c r="F140" s="175"/>
      <c r="G140" s="176"/>
      <c r="H140" s="180"/>
      <c r="I140" s="181"/>
      <c r="J140" s="181"/>
      <c r="K140" s="181"/>
      <c r="L140" s="181"/>
      <c r="M140" s="181"/>
      <c r="N140" s="181"/>
      <c r="O140" s="181"/>
      <c r="P140" s="182"/>
      <c r="Q140" s="186"/>
      <c r="R140" s="187"/>
      <c r="S140" s="187"/>
      <c r="T140" s="188"/>
      <c r="U140" s="186"/>
      <c r="V140" s="187"/>
      <c r="W140" s="187"/>
      <c r="X140" s="188"/>
      <c r="Y140" s="192"/>
      <c r="Z140" s="193"/>
      <c r="AA140" s="193"/>
      <c r="AB140" s="194"/>
      <c r="AC140" s="192"/>
      <c r="AD140" s="193"/>
      <c r="AE140" s="193"/>
      <c r="AF140" s="193"/>
      <c r="AG140" s="193"/>
      <c r="AH140" s="193"/>
      <c r="AI140" s="193"/>
      <c r="AJ140" s="193"/>
      <c r="AK140" s="193"/>
      <c r="AL140" s="194"/>
      <c r="AN140" s="212"/>
      <c r="AO140" s="212" t="str">
        <f t="shared" ref="AO140" si="54">IF(OR(D140="",D140="　"),"",D140*AN140)</f>
        <v/>
      </c>
      <c r="AP140" s="209"/>
    </row>
    <row r="141" spans="2:42" s="55" customFormat="1" ht="15" hidden="1" customHeight="1" x14ac:dyDescent="0.15">
      <c r="B141" s="173"/>
      <c r="C141" s="173"/>
      <c r="D141" s="177"/>
      <c r="E141" s="178"/>
      <c r="F141" s="178"/>
      <c r="G141" s="179"/>
      <c r="H141" s="183"/>
      <c r="I141" s="184"/>
      <c r="J141" s="184"/>
      <c r="K141" s="184"/>
      <c r="L141" s="184"/>
      <c r="M141" s="184"/>
      <c r="N141" s="184"/>
      <c r="O141" s="184"/>
      <c r="P141" s="185"/>
      <c r="Q141" s="189"/>
      <c r="R141" s="190"/>
      <c r="S141" s="190"/>
      <c r="T141" s="191"/>
      <c r="U141" s="189"/>
      <c r="V141" s="190"/>
      <c r="W141" s="190"/>
      <c r="X141" s="191"/>
      <c r="Y141" s="195"/>
      <c r="Z141" s="196"/>
      <c r="AA141" s="196"/>
      <c r="AB141" s="197"/>
      <c r="AC141" s="195"/>
      <c r="AD141" s="196"/>
      <c r="AE141" s="196"/>
      <c r="AF141" s="196"/>
      <c r="AG141" s="196"/>
      <c r="AH141" s="196"/>
      <c r="AI141" s="196"/>
      <c r="AJ141" s="196"/>
      <c r="AK141" s="196"/>
      <c r="AL141" s="197"/>
      <c r="AN141" s="213"/>
      <c r="AO141" s="213"/>
      <c r="AP141" s="210"/>
    </row>
    <row r="142" spans="2:42" s="55" customFormat="1" ht="15" hidden="1" customHeight="1" x14ac:dyDescent="0.15">
      <c r="B142" s="173">
        <v>9</v>
      </c>
      <c r="C142" s="173"/>
      <c r="D142" s="174"/>
      <c r="E142" s="175"/>
      <c r="F142" s="175"/>
      <c r="G142" s="176"/>
      <c r="H142" s="180"/>
      <c r="I142" s="181"/>
      <c r="J142" s="181"/>
      <c r="K142" s="181"/>
      <c r="L142" s="181"/>
      <c r="M142" s="181"/>
      <c r="N142" s="181"/>
      <c r="O142" s="181"/>
      <c r="P142" s="182"/>
      <c r="Q142" s="186"/>
      <c r="R142" s="187"/>
      <c r="S142" s="187"/>
      <c r="T142" s="188"/>
      <c r="U142" s="186"/>
      <c r="V142" s="187"/>
      <c r="W142" s="187"/>
      <c r="X142" s="188"/>
      <c r="Y142" s="192"/>
      <c r="Z142" s="193"/>
      <c r="AA142" s="193"/>
      <c r="AB142" s="194"/>
      <c r="AC142" s="192"/>
      <c r="AD142" s="193"/>
      <c r="AE142" s="193"/>
      <c r="AF142" s="193"/>
      <c r="AG142" s="193"/>
      <c r="AH142" s="193"/>
      <c r="AI142" s="193"/>
      <c r="AJ142" s="193"/>
      <c r="AK142" s="193"/>
      <c r="AL142" s="194"/>
      <c r="AN142" s="212"/>
      <c r="AO142" s="212" t="str">
        <f t="shared" ref="AO142" si="55">IF(OR(D142="",D142="　"),"",D142*AN142)</f>
        <v/>
      </c>
      <c r="AP142" s="209"/>
    </row>
    <row r="143" spans="2:42" s="55" customFormat="1" ht="15" hidden="1" customHeight="1" x14ac:dyDescent="0.15">
      <c r="B143" s="173"/>
      <c r="C143" s="173"/>
      <c r="D143" s="177"/>
      <c r="E143" s="178"/>
      <c r="F143" s="178"/>
      <c r="G143" s="179"/>
      <c r="H143" s="183"/>
      <c r="I143" s="184"/>
      <c r="J143" s="184"/>
      <c r="K143" s="184"/>
      <c r="L143" s="184"/>
      <c r="M143" s="184"/>
      <c r="N143" s="184"/>
      <c r="O143" s="184"/>
      <c r="P143" s="185"/>
      <c r="Q143" s="189"/>
      <c r="R143" s="190"/>
      <c r="S143" s="190"/>
      <c r="T143" s="191"/>
      <c r="U143" s="189"/>
      <c r="V143" s="190"/>
      <c r="W143" s="190"/>
      <c r="X143" s="191"/>
      <c r="Y143" s="195"/>
      <c r="Z143" s="196"/>
      <c r="AA143" s="196"/>
      <c r="AB143" s="197"/>
      <c r="AC143" s="195"/>
      <c r="AD143" s="196"/>
      <c r="AE143" s="196"/>
      <c r="AF143" s="196"/>
      <c r="AG143" s="196"/>
      <c r="AH143" s="196"/>
      <c r="AI143" s="196"/>
      <c r="AJ143" s="196"/>
      <c r="AK143" s="196"/>
      <c r="AL143" s="197"/>
      <c r="AN143" s="213"/>
      <c r="AO143" s="213"/>
      <c r="AP143" s="210"/>
    </row>
    <row r="144" spans="2:42" s="55" customFormat="1" ht="15" hidden="1" customHeight="1" x14ac:dyDescent="0.15">
      <c r="B144" s="173">
        <v>10</v>
      </c>
      <c r="C144" s="173"/>
      <c r="D144" s="174"/>
      <c r="E144" s="175"/>
      <c r="F144" s="175"/>
      <c r="G144" s="176"/>
      <c r="H144" s="180"/>
      <c r="I144" s="181"/>
      <c r="J144" s="181"/>
      <c r="K144" s="181"/>
      <c r="L144" s="181"/>
      <c r="M144" s="181"/>
      <c r="N144" s="181"/>
      <c r="O144" s="181"/>
      <c r="P144" s="182"/>
      <c r="Q144" s="186"/>
      <c r="R144" s="187"/>
      <c r="S144" s="187"/>
      <c r="T144" s="188"/>
      <c r="U144" s="186"/>
      <c r="V144" s="187"/>
      <c r="W144" s="187"/>
      <c r="X144" s="188"/>
      <c r="Y144" s="192"/>
      <c r="Z144" s="193"/>
      <c r="AA144" s="193"/>
      <c r="AB144" s="194"/>
      <c r="AC144" s="192"/>
      <c r="AD144" s="193"/>
      <c r="AE144" s="193"/>
      <c r="AF144" s="193"/>
      <c r="AG144" s="193"/>
      <c r="AH144" s="193"/>
      <c r="AI144" s="193"/>
      <c r="AJ144" s="193"/>
      <c r="AK144" s="193"/>
      <c r="AL144" s="194"/>
      <c r="AN144" s="212"/>
      <c r="AO144" s="212" t="str">
        <f t="shared" ref="AO144" si="56">IF(OR(D144="",D144="　"),"",D144*AN144)</f>
        <v/>
      </c>
      <c r="AP144" s="209"/>
    </row>
    <row r="145" spans="2:60" s="55" customFormat="1" ht="15" hidden="1" customHeight="1" x14ac:dyDescent="0.15">
      <c r="B145" s="173"/>
      <c r="C145" s="173"/>
      <c r="D145" s="177"/>
      <c r="E145" s="178"/>
      <c r="F145" s="178"/>
      <c r="G145" s="179"/>
      <c r="H145" s="183"/>
      <c r="I145" s="184"/>
      <c r="J145" s="184"/>
      <c r="K145" s="184"/>
      <c r="L145" s="184"/>
      <c r="M145" s="184"/>
      <c r="N145" s="184"/>
      <c r="O145" s="184"/>
      <c r="P145" s="185"/>
      <c r="Q145" s="189"/>
      <c r="R145" s="190"/>
      <c r="S145" s="190"/>
      <c r="T145" s="191"/>
      <c r="U145" s="189"/>
      <c r="V145" s="190"/>
      <c r="W145" s="190"/>
      <c r="X145" s="191"/>
      <c r="Y145" s="195"/>
      <c r="Z145" s="196"/>
      <c r="AA145" s="196"/>
      <c r="AB145" s="197"/>
      <c r="AC145" s="195"/>
      <c r="AD145" s="196"/>
      <c r="AE145" s="196"/>
      <c r="AF145" s="196"/>
      <c r="AG145" s="196"/>
      <c r="AH145" s="196"/>
      <c r="AI145" s="196"/>
      <c r="AJ145" s="196"/>
      <c r="AK145" s="196"/>
      <c r="AL145" s="197"/>
      <c r="AN145" s="213"/>
      <c r="AO145" s="213"/>
      <c r="AP145" s="210"/>
    </row>
    <row r="146" spans="2:60" s="55" customFormat="1" ht="9" customHeight="1" x14ac:dyDescent="0.15">
      <c r="B146" s="56"/>
      <c r="C146" s="56"/>
      <c r="D146" s="57"/>
      <c r="E146" s="57"/>
      <c r="F146" s="57"/>
      <c r="G146" s="57"/>
      <c r="H146" s="57"/>
      <c r="I146" s="57"/>
      <c r="J146" s="57"/>
      <c r="K146" s="57"/>
      <c r="L146" s="57"/>
      <c r="M146" s="57"/>
      <c r="N146" s="57"/>
      <c r="O146" s="57"/>
      <c r="P146" s="57"/>
      <c r="Q146" s="57"/>
      <c r="R146" s="57"/>
      <c r="S146" s="57"/>
      <c r="T146" s="57"/>
      <c r="U146" s="57"/>
      <c r="V146" s="57"/>
      <c r="W146" s="57"/>
      <c r="X146" s="58"/>
      <c r="Y146" s="58"/>
      <c r="Z146" s="58"/>
      <c r="AA146" s="58"/>
      <c r="AB146" s="58"/>
      <c r="AC146" s="58"/>
      <c r="AD146" s="58"/>
      <c r="AE146" s="58"/>
      <c r="AF146" s="57"/>
      <c r="AG146" s="57"/>
      <c r="AH146" s="57"/>
      <c r="AI146" s="57"/>
      <c r="AJ146" s="57"/>
      <c r="AK146" s="57"/>
      <c r="AL146" s="57"/>
    </row>
    <row r="147" spans="2:60" ht="33.75" customHeight="1" x14ac:dyDescent="0.15">
      <c r="B147" s="127" t="s">
        <v>50</v>
      </c>
      <c r="C147" s="129"/>
      <c r="D147" s="127"/>
      <c r="E147" s="128"/>
      <c r="F147" s="128"/>
      <c r="G147" s="129"/>
      <c r="H147" s="127" t="s">
        <v>13</v>
      </c>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9"/>
      <c r="AG147" s="113" t="s">
        <v>30</v>
      </c>
      <c r="AH147" s="114"/>
      <c r="AI147" s="115"/>
      <c r="AJ147" s="113" t="s">
        <v>2</v>
      </c>
      <c r="AK147" s="114"/>
      <c r="AL147" s="115"/>
      <c r="AM147" s="28"/>
      <c r="AN147" s="59"/>
      <c r="AO147" s="60"/>
      <c r="AP147" s="60"/>
      <c r="AQ147" s="61"/>
      <c r="AR147" s="61"/>
      <c r="AS147" s="61"/>
      <c r="AT147" s="61"/>
      <c r="AU147" s="61"/>
      <c r="AV147" s="61"/>
      <c r="AW147" s="61"/>
      <c r="AX147" s="61"/>
      <c r="AY147" s="61"/>
      <c r="AZ147" s="61"/>
      <c r="BA147" s="61"/>
      <c r="BB147" s="61"/>
      <c r="BC147" s="61"/>
      <c r="BD147" s="61"/>
      <c r="BE147" s="61"/>
      <c r="BF147" s="61"/>
      <c r="BG147" s="2"/>
      <c r="BH147" s="2"/>
    </row>
    <row r="148" spans="2:60" ht="40.5" customHeight="1" x14ac:dyDescent="0.15">
      <c r="B148" s="130"/>
      <c r="C148" s="126"/>
      <c r="D148" s="130" t="s">
        <v>12</v>
      </c>
      <c r="E148" s="122"/>
      <c r="F148" s="122"/>
      <c r="G148" s="126"/>
      <c r="H148" s="116" t="s">
        <v>117</v>
      </c>
      <c r="I148" s="117"/>
      <c r="J148" s="117"/>
      <c r="K148" s="118"/>
      <c r="L148" s="135" t="s">
        <v>15</v>
      </c>
      <c r="M148" s="135"/>
      <c r="N148" s="135"/>
      <c r="O148" s="472" t="s">
        <v>104</v>
      </c>
      <c r="P148" s="473"/>
      <c r="Q148" s="473"/>
      <c r="R148" s="473"/>
      <c r="S148" s="473"/>
      <c r="T148" s="473"/>
      <c r="U148" s="473"/>
      <c r="V148" s="473"/>
      <c r="W148" s="473"/>
      <c r="X148" s="473"/>
      <c r="Y148" s="473"/>
      <c r="Z148" s="474"/>
      <c r="AA148" s="127" t="s">
        <v>0</v>
      </c>
      <c r="AB148" s="128"/>
      <c r="AC148" s="129"/>
      <c r="AD148" s="269" t="s">
        <v>20</v>
      </c>
      <c r="AE148" s="270"/>
      <c r="AF148" s="271"/>
      <c r="AG148" s="116"/>
      <c r="AH148" s="117"/>
      <c r="AI148" s="118"/>
      <c r="AJ148" s="116"/>
      <c r="AK148" s="117"/>
      <c r="AL148" s="118"/>
      <c r="AM148" s="28"/>
      <c r="AN148" s="7"/>
      <c r="AO148" s="59"/>
      <c r="AP148" s="59"/>
      <c r="AQ148" s="61"/>
      <c r="AR148" s="61"/>
      <c r="AS148" s="61"/>
      <c r="AT148" s="61"/>
      <c r="AU148" s="61"/>
      <c r="AV148" s="61"/>
      <c r="AW148" s="61"/>
      <c r="AX148" s="61"/>
      <c r="AY148" s="61"/>
      <c r="AZ148" s="61"/>
      <c r="BA148" s="61"/>
      <c r="BB148" s="61"/>
      <c r="BC148" s="61"/>
      <c r="BD148" s="61"/>
      <c r="BE148" s="61"/>
      <c r="BF148" s="61"/>
      <c r="BG148" s="2"/>
      <c r="BH148" s="2"/>
    </row>
    <row r="149" spans="2:60" ht="46.5" customHeight="1" x14ac:dyDescent="0.15">
      <c r="B149" s="130"/>
      <c r="C149" s="126"/>
      <c r="D149" s="130"/>
      <c r="E149" s="122"/>
      <c r="F149" s="122"/>
      <c r="G149" s="126"/>
      <c r="H149" s="116"/>
      <c r="I149" s="117"/>
      <c r="J149" s="117"/>
      <c r="K149" s="118"/>
      <c r="L149" s="461"/>
      <c r="M149" s="461"/>
      <c r="N149" s="461"/>
      <c r="O149" s="272" t="s">
        <v>123</v>
      </c>
      <c r="P149" s="273"/>
      <c r="Q149" s="274"/>
      <c r="R149" s="272" t="s">
        <v>124</v>
      </c>
      <c r="S149" s="273"/>
      <c r="T149" s="274"/>
      <c r="U149" s="272" t="s">
        <v>125</v>
      </c>
      <c r="V149" s="273"/>
      <c r="W149" s="273"/>
      <c r="X149" s="269" t="s">
        <v>126</v>
      </c>
      <c r="Y149" s="270"/>
      <c r="Z149" s="271"/>
      <c r="AA149" s="130"/>
      <c r="AB149" s="122"/>
      <c r="AC149" s="126"/>
      <c r="AD149" s="272"/>
      <c r="AE149" s="273"/>
      <c r="AF149" s="274"/>
      <c r="AG149" s="116"/>
      <c r="AH149" s="117"/>
      <c r="AI149" s="118"/>
      <c r="AJ149" s="116"/>
      <c r="AK149" s="117"/>
      <c r="AL149" s="118"/>
      <c r="AM149" s="28"/>
      <c r="AN149" s="59"/>
      <c r="AO149" s="59"/>
      <c r="AP149" s="59"/>
      <c r="AQ149" s="61"/>
      <c r="AR149" s="61"/>
      <c r="AS149" s="61"/>
      <c r="AT149" s="61"/>
      <c r="AU149" s="61"/>
      <c r="AV149" s="61"/>
      <c r="AW149" s="61"/>
      <c r="AX149" s="61"/>
      <c r="AY149" s="61"/>
      <c r="AZ149" s="61"/>
      <c r="BA149" s="61"/>
      <c r="BB149" s="61"/>
      <c r="BC149" s="61"/>
      <c r="BD149" s="61"/>
      <c r="BE149" s="61"/>
      <c r="BF149" s="61"/>
      <c r="BG149" s="2"/>
      <c r="BH149" s="2"/>
    </row>
    <row r="150" spans="2:60" ht="14.25" customHeight="1" x14ac:dyDescent="0.15">
      <c r="B150" s="123"/>
      <c r="C150" s="125"/>
      <c r="D150" s="123"/>
      <c r="E150" s="124"/>
      <c r="F150" s="124"/>
      <c r="G150" s="125"/>
      <c r="H150" s="123" t="s">
        <v>159</v>
      </c>
      <c r="I150" s="124"/>
      <c r="J150" s="124"/>
      <c r="K150" s="125"/>
      <c r="L150" s="399" t="s">
        <v>160</v>
      </c>
      <c r="M150" s="399"/>
      <c r="N150" s="399"/>
      <c r="O150" s="275"/>
      <c r="P150" s="276"/>
      <c r="Q150" s="277"/>
      <c r="R150" s="275"/>
      <c r="S150" s="276"/>
      <c r="T150" s="277"/>
      <c r="U150" s="275"/>
      <c r="V150" s="276"/>
      <c r="W150" s="276"/>
      <c r="X150" s="275"/>
      <c r="Y150" s="276"/>
      <c r="Z150" s="277"/>
      <c r="AA150" s="123" t="s">
        <v>161</v>
      </c>
      <c r="AB150" s="124"/>
      <c r="AC150" s="125"/>
      <c r="AD150" s="275" t="s">
        <v>162</v>
      </c>
      <c r="AE150" s="276"/>
      <c r="AF150" s="277"/>
      <c r="AG150" s="123" t="s">
        <v>163</v>
      </c>
      <c r="AH150" s="124"/>
      <c r="AI150" s="125"/>
      <c r="AJ150" s="119"/>
      <c r="AK150" s="120"/>
      <c r="AL150" s="121"/>
      <c r="AM150" s="28"/>
      <c r="AN150" s="59"/>
      <c r="AO150" s="59"/>
      <c r="AP150" s="59"/>
      <c r="AQ150" s="61"/>
      <c r="AR150" s="61"/>
      <c r="AS150" s="61"/>
      <c r="AT150" s="61"/>
      <c r="AU150" s="62"/>
      <c r="AV150" s="61"/>
      <c r="AW150" s="61"/>
      <c r="AX150" s="61"/>
      <c r="AY150" s="61"/>
      <c r="AZ150" s="61"/>
      <c r="BA150" s="61"/>
      <c r="BB150" s="61"/>
      <c r="BC150" s="61"/>
      <c r="BD150" s="61"/>
      <c r="BE150" s="61"/>
      <c r="BF150" s="61"/>
      <c r="BG150" s="2"/>
      <c r="BH150" s="2"/>
    </row>
    <row r="151" spans="2:60" ht="14.25" customHeight="1" x14ac:dyDescent="0.15">
      <c r="B151" s="109">
        <v>1</v>
      </c>
      <c r="C151" s="109"/>
      <c r="D151" s="200"/>
      <c r="E151" s="201"/>
      <c r="F151" s="201"/>
      <c r="G151" s="202"/>
      <c r="H151" s="200"/>
      <c r="I151" s="201"/>
      <c r="J151" s="201"/>
      <c r="K151" s="202"/>
      <c r="L151" s="238" t="str">
        <f>IF(H151="","",ROUNDDOWN(((H151-AN151)*5/10-AG151*5/10),-3))</f>
        <v/>
      </c>
      <c r="M151" s="238"/>
      <c r="N151" s="238"/>
      <c r="O151" s="238" t="str">
        <f>IF(H151="","",
IF((R151+U151+X151)&lt;L151,"FALSE",
IF((H151-L151-(R151+U151+X151)-AG151)&lt;0,"FALSE",R151+U151+X151)))</f>
        <v/>
      </c>
      <c r="P151" s="238"/>
      <c r="Q151" s="238"/>
      <c r="R151" s="281"/>
      <c r="S151" s="281"/>
      <c r="T151" s="281"/>
      <c r="U151" s="281"/>
      <c r="V151" s="281"/>
      <c r="W151" s="281"/>
      <c r="X151" s="248"/>
      <c r="Y151" s="249"/>
      <c r="Z151" s="250"/>
      <c r="AA151" s="240"/>
      <c r="AB151" s="240"/>
      <c r="AC151" s="240"/>
      <c r="AD151" s="242" t="str">
        <f t="shared" ref="AD151" si="57">IF(H151="","",
IF((D151-L151-O151-AA151)&gt;=0,D151-L151-O151-AA151,"FALSE"))</f>
        <v/>
      </c>
      <c r="AE151" s="243"/>
      <c r="AF151" s="244"/>
      <c r="AG151" s="160"/>
      <c r="AH151" s="161"/>
      <c r="AI151" s="162"/>
      <c r="AJ151" s="136" t="str">
        <f>IF(AND(H151&lt;&gt;"",H151&gt;0),IF($B$18=1,ROUNDDOWN(H151*8/108,0),IF($B$20=1,"該当なし",IF($B$22=1,"含税額",""))),"")</f>
        <v/>
      </c>
      <c r="AK151" s="137"/>
      <c r="AL151" s="211"/>
      <c r="AM151" s="37"/>
      <c r="AN151" s="63">
        <f>IF($B$18=1,ROUNDDOWN(H151*8/108,0),0)</f>
        <v>0</v>
      </c>
      <c r="AO151" s="64" t="str">
        <f>IF(H151="","",IF(H151&gt;0,IF($B$18=1,ROUNDDOWN(L151/(H151-AN151),5),""),""))</f>
        <v/>
      </c>
      <c r="AP151" s="65" t="e">
        <f>ROUNDDOWN(AN151*AO151,0)</f>
        <v>#VALUE!</v>
      </c>
      <c r="AQ151" s="61"/>
      <c r="AR151" s="61"/>
      <c r="AS151" s="61"/>
      <c r="AT151" s="61"/>
      <c r="AU151" s="61"/>
      <c r="AV151" s="61"/>
      <c r="AW151" s="61"/>
      <c r="AX151" s="61"/>
      <c r="AY151" s="61"/>
      <c r="AZ151" s="61"/>
      <c r="BA151" s="61"/>
      <c r="BB151" s="61"/>
      <c r="BC151" s="61"/>
      <c r="BD151" s="61"/>
      <c r="BE151" s="61"/>
      <c r="BF151" s="61"/>
      <c r="BG151" s="2"/>
      <c r="BH151" s="2"/>
    </row>
    <row r="152" spans="2:60" ht="14.25" customHeight="1" x14ac:dyDescent="0.15">
      <c r="B152" s="109"/>
      <c r="C152" s="109"/>
      <c r="D152" s="203"/>
      <c r="E152" s="204"/>
      <c r="F152" s="204"/>
      <c r="G152" s="205"/>
      <c r="H152" s="278"/>
      <c r="I152" s="279"/>
      <c r="J152" s="279"/>
      <c r="K152" s="280"/>
      <c r="L152" s="239"/>
      <c r="M152" s="239"/>
      <c r="N152" s="239"/>
      <c r="O152" s="239"/>
      <c r="P152" s="239"/>
      <c r="Q152" s="239"/>
      <c r="R152" s="282"/>
      <c r="S152" s="282"/>
      <c r="T152" s="282"/>
      <c r="U152" s="282"/>
      <c r="V152" s="282"/>
      <c r="W152" s="282"/>
      <c r="X152" s="251"/>
      <c r="Y152" s="252"/>
      <c r="Z152" s="253"/>
      <c r="AA152" s="241"/>
      <c r="AB152" s="241"/>
      <c r="AC152" s="241"/>
      <c r="AD152" s="245"/>
      <c r="AE152" s="246"/>
      <c r="AF152" s="247"/>
      <c r="AG152" s="163"/>
      <c r="AH152" s="164"/>
      <c r="AI152" s="165"/>
      <c r="AJ152" s="206" t="str">
        <f>IF(AND(H151&lt;&gt;"",H151&gt;0),IF($B$18=1,ROUNDDOWN(AJ151*AO151,0),""),"")</f>
        <v/>
      </c>
      <c r="AK152" s="207"/>
      <c r="AL152" s="208"/>
      <c r="AM152" s="37"/>
      <c r="AN152" s="44"/>
      <c r="AO152" s="44"/>
      <c r="AP152" s="59"/>
      <c r="AQ152" s="61"/>
      <c r="AR152" s="61"/>
      <c r="AS152" s="61"/>
      <c r="AT152" s="61"/>
      <c r="AU152" s="61"/>
      <c r="AV152" s="61"/>
      <c r="AW152" s="61"/>
      <c r="AX152" s="61"/>
      <c r="AY152" s="61"/>
      <c r="AZ152" s="61"/>
      <c r="BA152" s="61"/>
      <c r="BB152" s="61"/>
      <c r="BC152" s="61"/>
      <c r="BD152" s="61"/>
      <c r="BE152" s="61"/>
      <c r="BF152" s="61"/>
      <c r="BG152" s="2"/>
      <c r="BH152" s="2"/>
    </row>
    <row r="153" spans="2:60" ht="14.25" customHeight="1" x14ac:dyDescent="0.15">
      <c r="B153" s="109">
        <v>2</v>
      </c>
      <c r="C153" s="109"/>
      <c r="D153" s="200"/>
      <c r="E153" s="201"/>
      <c r="F153" s="201"/>
      <c r="G153" s="202"/>
      <c r="H153" s="200"/>
      <c r="I153" s="201"/>
      <c r="J153" s="201"/>
      <c r="K153" s="202"/>
      <c r="L153" s="238" t="str">
        <f>IF(H153="","",ROUNDDOWN(((H153-AN153)*5/10-AG153*5/10),-3))</f>
        <v/>
      </c>
      <c r="M153" s="238"/>
      <c r="N153" s="238"/>
      <c r="O153" s="238" t="str">
        <f>IF(H153="","",
IF((R153+U153+X153)&lt;L153,"FALSE",
IF((H153-L153-(R153+U153+X153)-AG153)&lt;0,"FALSE",R153+U153+X153)))</f>
        <v/>
      </c>
      <c r="P153" s="238"/>
      <c r="Q153" s="238"/>
      <c r="R153" s="281"/>
      <c r="S153" s="281"/>
      <c r="T153" s="281"/>
      <c r="U153" s="281"/>
      <c r="V153" s="281"/>
      <c r="W153" s="281"/>
      <c r="X153" s="248"/>
      <c r="Y153" s="249"/>
      <c r="Z153" s="250"/>
      <c r="AA153" s="240"/>
      <c r="AB153" s="240"/>
      <c r="AC153" s="240"/>
      <c r="AD153" s="242" t="str">
        <f t="shared" ref="AD153" si="58">IF(H153="","",
IF((D153-L153-O153-AA153)&gt;=0,D153-L153-O153-AA153,"FALSE"))</f>
        <v/>
      </c>
      <c r="AE153" s="243"/>
      <c r="AF153" s="244"/>
      <c r="AG153" s="160"/>
      <c r="AH153" s="161"/>
      <c r="AI153" s="162"/>
      <c r="AJ153" s="136" t="str">
        <f t="shared" ref="AJ153" si="59">IF(AND(H153&lt;&gt;"",H153&gt;0),IF($B$18=1,ROUNDDOWN(H153*8/108,0),IF($B$20=1,"該当なし",IF($B$22=1,"含税額",""))),"")</f>
        <v/>
      </c>
      <c r="AK153" s="137"/>
      <c r="AL153" s="211"/>
      <c r="AM153" s="37"/>
      <c r="AN153" s="63">
        <f>IF($B$18=1,ROUNDDOWN(H153*8/108,0),0)</f>
        <v>0</v>
      </c>
      <c r="AO153" s="64" t="str">
        <f>IF(H153="","",IF(H153&gt;0,IF($B$18=1,ROUNDDOWN(L153/(H153-AN153),5),""),""))</f>
        <v/>
      </c>
      <c r="AP153" s="65" t="e">
        <f>ROUNDDOWN(AN153*AO153,0)</f>
        <v>#VALUE!</v>
      </c>
      <c r="AQ153" s="61"/>
      <c r="AR153" s="61"/>
      <c r="AS153" s="61"/>
      <c r="AT153" s="61"/>
      <c r="AU153" s="61"/>
      <c r="AV153" s="61"/>
      <c r="AW153" s="61"/>
      <c r="AX153" s="61"/>
      <c r="AY153" s="61"/>
      <c r="AZ153" s="61"/>
      <c r="BA153" s="61"/>
      <c r="BB153" s="61"/>
      <c r="BC153" s="61"/>
      <c r="BD153" s="61"/>
      <c r="BE153" s="61"/>
      <c r="BF153" s="61"/>
      <c r="BG153" s="2"/>
      <c r="BH153" s="2"/>
    </row>
    <row r="154" spans="2:60" ht="14.25" customHeight="1" x14ac:dyDescent="0.15">
      <c r="B154" s="398"/>
      <c r="C154" s="398"/>
      <c r="D154" s="203"/>
      <c r="E154" s="204"/>
      <c r="F154" s="204"/>
      <c r="G154" s="205"/>
      <c r="H154" s="203"/>
      <c r="I154" s="204"/>
      <c r="J154" s="204"/>
      <c r="K154" s="205"/>
      <c r="L154" s="239"/>
      <c r="M154" s="239"/>
      <c r="N154" s="239"/>
      <c r="O154" s="239"/>
      <c r="P154" s="239"/>
      <c r="Q154" s="239"/>
      <c r="R154" s="282"/>
      <c r="S154" s="282"/>
      <c r="T154" s="282"/>
      <c r="U154" s="282"/>
      <c r="V154" s="282"/>
      <c r="W154" s="282"/>
      <c r="X154" s="251"/>
      <c r="Y154" s="252"/>
      <c r="Z154" s="253"/>
      <c r="AA154" s="241"/>
      <c r="AB154" s="241"/>
      <c r="AC154" s="241"/>
      <c r="AD154" s="245"/>
      <c r="AE154" s="246"/>
      <c r="AF154" s="247"/>
      <c r="AG154" s="163"/>
      <c r="AH154" s="164"/>
      <c r="AI154" s="165"/>
      <c r="AJ154" s="206" t="str">
        <f t="shared" ref="AJ154" si="60">IF(AND(H153&lt;&gt;"",H153&gt;0),IF($B$18=1,ROUNDDOWN(AJ153*AO153,0),""),"")</f>
        <v/>
      </c>
      <c r="AK154" s="207"/>
      <c r="AL154" s="208"/>
      <c r="AM154" s="37"/>
      <c r="AN154" s="44"/>
      <c r="AO154" s="44"/>
      <c r="AP154" s="59"/>
      <c r="AQ154" s="66"/>
      <c r="AR154" s="66"/>
      <c r="AS154" s="66"/>
      <c r="AT154" s="66"/>
      <c r="AU154" s="66"/>
      <c r="AV154" s="66"/>
      <c r="AW154" s="66"/>
      <c r="AX154" s="66"/>
      <c r="AY154" s="66"/>
      <c r="AZ154" s="66"/>
      <c r="BA154" s="66"/>
      <c r="BB154" s="61"/>
      <c r="BC154" s="61"/>
      <c r="BD154" s="61"/>
      <c r="BE154" s="61"/>
      <c r="BF154" s="61"/>
      <c r="BG154" s="2"/>
      <c r="BH154" s="2"/>
    </row>
    <row r="155" spans="2:60" ht="14.25" customHeight="1" x14ac:dyDescent="0.15">
      <c r="B155" s="198">
        <v>3</v>
      </c>
      <c r="C155" s="198"/>
      <c r="D155" s="200"/>
      <c r="E155" s="201"/>
      <c r="F155" s="201"/>
      <c r="G155" s="202"/>
      <c r="H155" s="200"/>
      <c r="I155" s="201"/>
      <c r="J155" s="201"/>
      <c r="K155" s="202"/>
      <c r="L155" s="238" t="str">
        <f>IF(H155="","",ROUNDDOWN(((H155-AN155)*5/10-AG155*5/10),-3))</f>
        <v/>
      </c>
      <c r="M155" s="238"/>
      <c r="N155" s="238"/>
      <c r="O155" s="238" t="str">
        <f>IF(H155="","",
IF((R155+U155+X155)&lt;L155,"FALSE",
IF((H155-L155-(R155+U155+X155)-AG155)&lt;0,"FALSE",R155+U155+X155)))</f>
        <v/>
      </c>
      <c r="P155" s="238"/>
      <c r="Q155" s="238"/>
      <c r="R155" s="281"/>
      <c r="S155" s="281"/>
      <c r="T155" s="281"/>
      <c r="U155" s="281"/>
      <c r="V155" s="281"/>
      <c r="W155" s="281"/>
      <c r="X155" s="248"/>
      <c r="Y155" s="249"/>
      <c r="Z155" s="250"/>
      <c r="AA155" s="240"/>
      <c r="AB155" s="240"/>
      <c r="AC155" s="240"/>
      <c r="AD155" s="242" t="str">
        <f t="shared" ref="AD155" si="61">IF(H155="","",
IF((D155-L155-O155-AA155)&gt;=0,D155-L155-O155-AA155,"FALSE"))</f>
        <v/>
      </c>
      <c r="AE155" s="243"/>
      <c r="AF155" s="244"/>
      <c r="AG155" s="160"/>
      <c r="AH155" s="161"/>
      <c r="AI155" s="162"/>
      <c r="AJ155" s="136" t="str">
        <f t="shared" ref="AJ155" si="62">IF(AND(H155&lt;&gt;"",H155&gt;0),IF($B$18=1,ROUNDDOWN(H155*8/108,0),IF($B$20=1,"該当なし",IF($B$22=1,"含税額",""))),"")</f>
        <v/>
      </c>
      <c r="AK155" s="137"/>
      <c r="AL155" s="211"/>
      <c r="AM155" s="37"/>
      <c r="AN155" s="63">
        <f>IF($B$18=1,ROUNDDOWN(H155*8/108,0),0)</f>
        <v>0</v>
      </c>
      <c r="AO155" s="64" t="str">
        <f>IF(H155="","",IF(H155&gt;0,IF($B$18=1,ROUNDDOWN(L155/(H155-AN155),5),""),""))</f>
        <v/>
      </c>
      <c r="AP155" s="65" t="e">
        <f>ROUNDDOWN(AN155*AO155,0)</f>
        <v>#VALUE!</v>
      </c>
      <c r="AQ155" s="67"/>
      <c r="AR155" s="67"/>
      <c r="AS155" s="67"/>
      <c r="AT155" s="67"/>
      <c r="AU155" s="67"/>
      <c r="AV155" s="67"/>
      <c r="AW155" s="67"/>
      <c r="AX155" s="67"/>
      <c r="AY155" s="67"/>
      <c r="AZ155" s="67"/>
      <c r="BA155" s="67"/>
      <c r="BB155" s="2"/>
      <c r="BC155" s="2"/>
      <c r="BD155" s="2"/>
      <c r="BE155" s="2"/>
      <c r="BF155" s="2"/>
      <c r="BG155" s="2"/>
      <c r="BH155" s="2"/>
    </row>
    <row r="156" spans="2:60" ht="14.25" customHeight="1" thickBot="1" x14ac:dyDescent="0.2">
      <c r="B156" s="199"/>
      <c r="C156" s="199"/>
      <c r="D156" s="203"/>
      <c r="E156" s="204"/>
      <c r="F156" s="204"/>
      <c r="G156" s="205"/>
      <c r="H156" s="203"/>
      <c r="I156" s="204"/>
      <c r="J156" s="204"/>
      <c r="K156" s="205"/>
      <c r="L156" s="239"/>
      <c r="M156" s="239"/>
      <c r="N156" s="239"/>
      <c r="O156" s="239"/>
      <c r="P156" s="239"/>
      <c r="Q156" s="239"/>
      <c r="R156" s="282"/>
      <c r="S156" s="282"/>
      <c r="T156" s="282"/>
      <c r="U156" s="282"/>
      <c r="V156" s="282"/>
      <c r="W156" s="282"/>
      <c r="X156" s="251"/>
      <c r="Y156" s="252"/>
      <c r="Z156" s="253"/>
      <c r="AA156" s="241"/>
      <c r="AB156" s="241"/>
      <c r="AC156" s="241"/>
      <c r="AD156" s="245"/>
      <c r="AE156" s="246"/>
      <c r="AF156" s="247"/>
      <c r="AG156" s="163"/>
      <c r="AH156" s="164"/>
      <c r="AI156" s="165"/>
      <c r="AJ156" s="206" t="str">
        <f t="shared" ref="AJ156" si="63">IF(AND(H155&lt;&gt;"",H155&gt;0),IF($B$18=1,ROUNDDOWN(AJ155*AO155,0),""),"")</f>
        <v/>
      </c>
      <c r="AK156" s="207"/>
      <c r="AL156" s="208"/>
      <c r="AM156" s="37"/>
      <c r="AN156" s="44"/>
      <c r="AO156" s="44"/>
      <c r="AP156" s="59"/>
      <c r="AQ156" s="20"/>
      <c r="AR156" s="20"/>
      <c r="AS156" s="20"/>
      <c r="AT156" s="20"/>
      <c r="AU156" s="20"/>
      <c r="AV156" s="20"/>
      <c r="AW156" s="20"/>
      <c r="AX156" s="20"/>
      <c r="AY156" s="20"/>
      <c r="AZ156" s="20"/>
      <c r="BA156" s="20"/>
    </row>
    <row r="157" spans="2:60" ht="14.25" hidden="1" customHeight="1" x14ac:dyDescent="0.15">
      <c r="B157" s="198">
        <v>4</v>
      </c>
      <c r="C157" s="198"/>
      <c r="D157" s="200"/>
      <c r="E157" s="201"/>
      <c r="F157" s="201"/>
      <c r="G157" s="202"/>
      <c r="H157" s="200"/>
      <c r="I157" s="201"/>
      <c r="J157" s="201"/>
      <c r="K157" s="202"/>
      <c r="L157" s="238" t="str">
        <f>IF(H157="","",ROUNDDOWN(((H157-AN157)*5/10-AG157*5/10),-3))</f>
        <v/>
      </c>
      <c r="M157" s="238"/>
      <c r="N157" s="238"/>
      <c r="O157" s="238" t="str">
        <f>IF(H157="","",
IF((R157+U157+X157)&lt;L157,"FALSE",
IF((H157-L157-(R157+U157+X157)-AG157)&lt;0,"FALSE",R157+U157+X157)))</f>
        <v/>
      </c>
      <c r="P157" s="238"/>
      <c r="Q157" s="238"/>
      <c r="R157" s="240"/>
      <c r="S157" s="240"/>
      <c r="T157" s="240"/>
      <c r="U157" s="240"/>
      <c r="V157" s="240"/>
      <c r="W157" s="240"/>
      <c r="X157" s="248"/>
      <c r="Y157" s="249"/>
      <c r="Z157" s="250"/>
      <c r="AA157" s="240"/>
      <c r="AB157" s="240"/>
      <c r="AC157" s="240"/>
      <c r="AD157" s="242" t="str">
        <f t="shared" ref="AD157" si="64">IF(H157="","",
IF((D157-L157-O157-AA157)&gt;=0,D157-L157-O157-AA157,"FALSE"))</f>
        <v/>
      </c>
      <c r="AE157" s="243"/>
      <c r="AF157" s="244"/>
      <c r="AG157" s="160"/>
      <c r="AH157" s="161"/>
      <c r="AI157" s="162"/>
      <c r="AJ157" s="136" t="str">
        <f t="shared" ref="AJ157" si="65">IF(AND(H157&lt;&gt;"",H157&gt;0),IF($B$18=1,ROUNDDOWN(H157*8/108,0),IF($B$20=1,"該当なし",IF($B$22=1,"含税額",""))),"")</f>
        <v/>
      </c>
      <c r="AK157" s="137"/>
      <c r="AL157" s="137"/>
      <c r="AM157" s="37"/>
      <c r="AN157" s="63">
        <f>IF($B$18=1,ROUNDDOWN(H157*8/108,0),0)</f>
        <v>0</v>
      </c>
      <c r="AO157" s="64" t="str">
        <f>IF(H157="","",IF(H157&gt;0,IF($B$18=1,ROUNDDOWN(L157/(H157-AN157),5),""),""))</f>
        <v/>
      </c>
      <c r="AP157" s="65" t="e">
        <f>ROUNDDOWN(AN157*AO157,0)</f>
        <v>#VALUE!</v>
      </c>
      <c r="AS157" s="45"/>
      <c r="AU157" s="20"/>
      <c r="AV157" s="20"/>
      <c r="AW157" s="20"/>
      <c r="AX157" s="20"/>
      <c r="AY157" s="20"/>
      <c r="AZ157" s="20"/>
      <c r="BA157" s="20"/>
    </row>
    <row r="158" spans="2:60" ht="14.25" hidden="1" customHeight="1" x14ac:dyDescent="0.15">
      <c r="B158" s="198"/>
      <c r="C158" s="198"/>
      <c r="D158" s="203"/>
      <c r="E158" s="204"/>
      <c r="F158" s="204"/>
      <c r="G158" s="205"/>
      <c r="H158" s="203"/>
      <c r="I158" s="204"/>
      <c r="J158" s="204"/>
      <c r="K158" s="205"/>
      <c r="L158" s="239"/>
      <c r="M158" s="239"/>
      <c r="N158" s="239"/>
      <c r="O158" s="239"/>
      <c r="P158" s="239"/>
      <c r="Q158" s="239"/>
      <c r="R158" s="241"/>
      <c r="S158" s="241"/>
      <c r="T158" s="241"/>
      <c r="U158" s="241"/>
      <c r="V158" s="241"/>
      <c r="W158" s="241"/>
      <c r="X158" s="251"/>
      <c r="Y158" s="252"/>
      <c r="Z158" s="253"/>
      <c r="AA158" s="241"/>
      <c r="AB158" s="241"/>
      <c r="AC158" s="241"/>
      <c r="AD158" s="245"/>
      <c r="AE158" s="246"/>
      <c r="AF158" s="247"/>
      <c r="AG158" s="163"/>
      <c r="AH158" s="164"/>
      <c r="AI158" s="165"/>
      <c r="AJ158" s="206" t="str">
        <f t="shared" ref="AJ158" si="66">IF(AND(H157&lt;&gt;"",H157&gt;0),IF($B$18=1,ROUNDDOWN(AJ157*AO157,0),""),"")</f>
        <v/>
      </c>
      <c r="AK158" s="207"/>
      <c r="AL158" s="208"/>
      <c r="AM158" s="37"/>
      <c r="AN158" s="44"/>
      <c r="AO158" s="44"/>
      <c r="AP158" s="59"/>
      <c r="AS158" s="45"/>
      <c r="AU158" s="20"/>
      <c r="AV158" s="20"/>
      <c r="AW158" s="20"/>
      <c r="AX158" s="20"/>
      <c r="AY158" s="20"/>
      <c r="AZ158" s="20"/>
      <c r="BA158" s="20"/>
    </row>
    <row r="159" spans="2:60" ht="14.25" hidden="1" customHeight="1" x14ac:dyDescent="0.15">
      <c r="B159" s="198">
        <v>5</v>
      </c>
      <c r="C159" s="198"/>
      <c r="D159" s="200"/>
      <c r="E159" s="201"/>
      <c r="F159" s="201"/>
      <c r="G159" s="202"/>
      <c r="H159" s="200"/>
      <c r="I159" s="201"/>
      <c r="J159" s="201"/>
      <c r="K159" s="202"/>
      <c r="L159" s="238" t="str">
        <f>IF(H159="","",ROUNDDOWN(((H159-AN159)*5/10-AG159*5/10),-3))</f>
        <v/>
      </c>
      <c r="M159" s="238"/>
      <c r="N159" s="238"/>
      <c r="O159" s="238" t="str">
        <f>IF(H159="","",
IF((R159+U159+X159)&lt;L159,"FALSE",
IF((H159-L159-(R159+U159+X159)-AG159)&lt;0,"FALSE",R159+U159+X159)))</f>
        <v/>
      </c>
      <c r="P159" s="238"/>
      <c r="Q159" s="238"/>
      <c r="R159" s="240"/>
      <c r="S159" s="240"/>
      <c r="T159" s="240"/>
      <c r="U159" s="240"/>
      <c r="V159" s="240"/>
      <c r="W159" s="240"/>
      <c r="X159" s="248"/>
      <c r="Y159" s="249"/>
      <c r="Z159" s="250"/>
      <c r="AA159" s="240"/>
      <c r="AB159" s="240"/>
      <c r="AC159" s="240"/>
      <c r="AD159" s="242" t="str">
        <f t="shared" ref="AD159" si="67">IF(H159="","",
IF((D159-L159-O159-AA159)&gt;=0,D159-L159-O159-AA159,"FALSE"))</f>
        <v/>
      </c>
      <c r="AE159" s="243"/>
      <c r="AF159" s="244"/>
      <c r="AG159" s="160"/>
      <c r="AH159" s="161"/>
      <c r="AI159" s="162"/>
      <c r="AJ159" s="136" t="str">
        <f t="shared" ref="AJ159" si="68">IF(AND(H159&lt;&gt;"",H159&gt;0),IF($B$18=1,ROUNDDOWN(H159*8/108,0),IF($B$20=1,"該当なし",IF($B$22=1,"含税額",""))),"")</f>
        <v/>
      </c>
      <c r="AK159" s="137"/>
      <c r="AL159" s="137"/>
      <c r="AM159" s="37"/>
      <c r="AN159" s="63">
        <f>IF($B$18=1,ROUNDDOWN(H159*8/108,0),0)</f>
        <v>0</v>
      </c>
      <c r="AO159" s="64" t="str">
        <f>IF(H159="","",IF(H159&gt;0,IF($B$18=1,ROUNDDOWN(L159/(H159-AN159),5),""),""))</f>
        <v/>
      </c>
      <c r="AP159" s="65" t="e">
        <f>ROUNDDOWN(AN159*AO159,0)</f>
        <v>#VALUE!</v>
      </c>
      <c r="AS159" s="45"/>
      <c r="AT159" s="20"/>
      <c r="AU159" s="20"/>
      <c r="AV159" s="20"/>
      <c r="AW159" s="20"/>
      <c r="AX159" s="20"/>
      <c r="AY159" s="20"/>
      <c r="AZ159" s="20"/>
      <c r="BA159" s="20"/>
    </row>
    <row r="160" spans="2:60" ht="14.25" hidden="1" customHeight="1" x14ac:dyDescent="0.15">
      <c r="B160" s="199"/>
      <c r="C160" s="199"/>
      <c r="D160" s="203"/>
      <c r="E160" s="204"/>
      <c r="F160" s="204"/>
      <c r="G160" s="205"/>
      <c r="H160" s="203"/>
      <c r="I160" s="204"/>
      <c r="J160" s="204"/>
      <c r="K160" s="205"/>
      <c r="L160" s="239"/>
      <c r="M160" s="239"/>
      <c r="N160" s="239"/>
      <c r="O160" s="239"/>
      <c r="P160" s="239"/>
      <c r="Q160" s="239"/>
      <c r="R160" s="241"/>
      <c r="S160" s="241"/>
      <c r="T160" s="241"/>
      <c r="U160" s="241"/>
      <c r="V160" s="241"/>
      <c r="W160" s="241"/>
      <c r="X160" s="251"/>
      <c r="Y160" s="252"/>
      <c r="Z160" s="253"/>
      <c r="AA160" s="241"/>
      <c r="AB160" s="241"/>
      <c r="AC160" s="241"/>
      <c r="AD160" s="245"/>
      <c r="AE160" s="246"/>
      <c r="AF160" s="247"/>
      <c r="AG160" s="163"/>
      <c r="AH160" s="164"/>
      <c r="AI160" s="165"/>
      <c r="AJ160" s="206" t="str">
        <f t="shared" ref="AJ160" si="69">IF(AND(H159&lt;&gt;"",H159&gt;0),IF($B$18=1,ROUNDDOWN(AJ159*AO159,0),""),"")</f>
        <v/>
      </c>
      <c r="AK160" s="207"/>
      <c r="AL160" s="208"/>
      <c r="AM160" s="37"/>
      <c r="AN160" s="44"/>
      <c r="AO160" s="44"/>
      <c r="AP160" s="59"/>
      <c r="AQ160" s="20"/>
      <c r="AR160" s="20"/>
      <c r="AS160" s="20"/>
      <c r="AT160" s="20"/>
      <c r="AU160" s="20"/>
      <c r="AV160" s="20"/>
      <c r="AW160" s="20"/>
      <c r="AX160" s="20"/>
      <c r="AY160" s="20"/>
      <c r="AZ160" s="20"/>
      <c r="BA160" s="20"/>
    </row>
    <row r="161" spans="2:53" ht="14.25" hidden="1" customHeight="1" x14ac:dyDescent="0.15">
      <c r="B161" s="198">
        <v>6</v>
      </c>
      <c r="C161" s="198"/>
      <c r="D161" s="200"/>
      <c r="E161" s="201"/>
      <c r="F161" s="201"/>
      <c r="G161" s="202"/>
      <c r="H161" s="200"/>
      <c r="I161" s="201"/>
      <c r="J161" s="201"/>
      <c r="K161" s="202"/>
      <c r="L161" s="238" t="str">
        <f>IF(H161="","",ROUNDDOWN(((H161-AN161)*5/10-AG161*5/10),-3))</f>
        <v/>
      </c>
      <c r="M161" s="238"/>
      <c r="N161" s="238"/>
      <c r="O161" s="238" t="str">
        <f>IF(H161="","",
IF((R161+U161+X161)&lt;L161,"FALSE",
IF((H161-L161-(R161+U161+X161)-AG161)&lt;0,"FALSE",R161+U161+X161)))</f>
        <v/>
      </c>
      <c r="P161" s="238"/>
      <c r="Q161" s="238"/>
      <c r="R161" s="240"/>
      <c r="S161" s="240"/>
      <c r="T161" s="240"/>
      <c r="U161" s="240"/>
      <c r="V161" s="240"/>
      <c r="W161" s="240"/>
      <c r="X161" s="248"/>
      <c r="Y161" s="249"/>
      <c r="Z161" s="250"/>
      <c r="AA161" s="240"/>
      <c r="AB161" s="240"/>
      <c r="AC161" s="240"/>
      <c r="AD161" s="242" t="str">
        <f t="shared" ref="AD161" si="70">IF(H161="","",
IF((D161-L161-O161-AA161)&gt;=0,D161-L161-O161-AA161,"FALSE"))</f>
        <v/>
      </c>
      <c r="AE161" s="243"/>
      <c r="AF161" s="244"/>
      <c r="AG161" s="160"/>
      <c r="AH161" s="161"/>
      <c r="AI161" s="162"/>
      <c r="AJ161" s="136" t="str">
        <f t="shared" ref="AJ161" si="71">IF(AND(H161&lt;&gt;"",H161&gt;0),IF($B$18=1,ROUNDDOWN(H161*8/108,0),IF($B$20=1,"該当なし",IF($B$22=1,"含税額",""))),"")</f>
        <v/>
      </c>
      <c r="AK161" s="137"/>
      <c r="AL161" s="137"/>
      <c r="AM161" s="37"/>
      <c r="AN161" s="63">
        <f>IF($B$18=1,ROUNDDOWN(H161*8/108,0),0)</f>
        <v>0</v>
      </c>
      <c r="AO161" s="64" t="str">
        <f>IF(H161="","",IF(H161&gt;0,IF($B$18=1,ROUNDDOWN(L161/(H161-AN161),5),""),""))</f>
        <v/>
      </c>
      <c r="AP161" s="65" t="e">
        <f>ROUNDDOWN(AN161*AO161,0)</f>
        <v>#VALUE!</v>
      </c>
      <c r="AQ161" s="20"/>
      <c r="AR161" s="20"/>
      <c r="AS161" s="20"/>
      <c r="AT161" s="20"/>
      <c r="AU161" s="20"/>
      <c r="AV161" s="20"/>
      <c r="AW161" s="20"/>
      <c r="AX161" s="20"/>
      <c r="AY161" s="20"/>
      <c r="AZ161" s="20"/>
      <c r="BA161" s="20"/>
    </row>
    <row r="162" spans="2:53" ht="14.25" hidden="1" customHeight="1" x14ac:dyDescent="0.15">
      <c r="B162" s="199"/>
      <c r="C162" s="199"/>
      <c r="D162" s="203"/>
      <c r="E162" s="204"/>
      <c r="F162" s="204"/>
      <c r="G162" s="205"/>
      <c r="H162" s="203"/>
      <c r="I162" s="204"/>
      <c r="J162" s="204"/>
      <c r="K162" s="205"/>
      <c r="L162" s="239"/>
      <c r="M162" s="239"/>
      <c r="N162" s="239"/>
      <c r="O162" s="239"/>
      <c r="P162" s="239"/>
      <c r="Q162" s="239"/>
      <c r="R162" s="241"/>
      <c r="S162" s="241"/>
      <c r="T162" s="241"/>
      <c r="U162" s="241"/>
      <c r="V162" s="241"/>
      <c r="W162" s="241"/>
      <c r="X162" s="251"/>
      <c r="Y162" s="252"/>
      <c r="Z162" s="253"/>
      <c r="AA162" s="241"/>
      <c r="AB162" s="241"/>
      <c r="AC162" s="241"/>
      <c r="AD162" s="245"/>
      <c r="AE162" s="246"/>
      <c r="AF162" s="247"/>
      <c r="AG162" s="163"/>
      <c r="AH162" s="164"/>
      <c r="AI162" s="165"/>
      <c r="AJ162" s="206" t="str">
        <f t="shared" ref="AJ162" si="72">IF(AND(H161&lt;&gt;"",H161&gt;0),IF($B$18=1,ROUNDDOWN(AJ161*AO161,0),""),"")</f>
        <v/>
      </c>
      <c r="AK162" s="207"/>
      <c r="AL162" s="208"/>
      <c r="AM162" s="37"/>
      <c r="AN162" s="44"/>
      <c r="AO162" s="44"/>
      <c r="AP162" s="59"/>
      <c r="AQ162" s="20"/>
      <c r="AR162" s="20"/>
      <c r="AS162" s="20"/>
      <c r="AT162" s="20"/>
      <c r="AU162" s="20"/>
      <c r="AV162" s="20"/>
      <c r="AW162" s="20"/>
      <c r="AX162" s="20"/>
      <c r="AY162" s="20"/>
      <c r="AZ162" s="20"/>
      <c r="BA162" s="20"/>
    </row>
    <row r="163" spans="2:53" ht="14.25" hidden="1" customHeight="1" x14ac:dyDescent="0.15">
      <c r="B163" s="198">
        <v>7</v>
      </c>
      <c r="C163" s="198"/>
      <c r="D163" s="200"/>
      <c r="E163" s="201"/>
      <c r="F163" s="201"/>
      <c r="G163" s="202"/>
      <c r="H163" s="200"/>
      <c r="I163" s="201"/>
      <c r="J163" s="201"/>
      <c r="K163" s="202"/>
      <c r="L163" s="238" t="str">
        <f>IF(H163="","",ROUNDDOWN(((H163-AN163)*5/10-AG163*5/10),-3))</f>
        <v/>
      </c>
      <c r="M163" s="238"/>
      <c r="N163" s="238"/>
      <c r="O163" s="238" t="str">
        <f>IF(H163="","",
IF((R163+U163+X163)&lt;L163,"FALSE",
IF((H163-L163-(R163+U163+X163)-AG163)&lt;0,"FALSE",R163+U163+X163)))</f>
        <v/>
      </c>
      <c r="P163" s="238"/>
      <c r="Q163" s="238"/>
      <c r="R163" s="240"/>
      <c r="S163" s="240"/>
      <c r="T163" s="240"/>
      <c r="U163" s="240"/>
      <c r="V163" s="240"/>
      <c r="W163" s="240"/>
      <c r="X163" s="248"/>
      <c r="Y163" s="249"/>
      <c r="Z163" s="250"/>
      <c r="AA163" s="240"/>
      <c r="AB163" s="240"/>
      <c r="AC163" s="240"/>
      <c r="AD163" s="242" t="str">
        <f t="shared" ref="AD163" si="73">IF(H163="","",
IF((D163-L163-O163-AA163)&gt;=0,D163-L163-O163-AA163,"FALSE"))</f>
        <v/>
      </c>
      <c r="AE163" s="243"/>
      <c r="AF163" s="244"/>
      <c r="AG163" s="160"/>
      <c r="AH163" s="161"/>
      <c r="AI163" s="162"/>
      <c r="AJ163" s="136" t="str">
        <f t="shared" ref="AJ163" si="74">IF(AND(H163&lt;&gt;"",H163&gt;0),IF($B$18=1,ROUNDDOWN(H163*8/108,0),IF($B$20=1,"該当なし",IF($B$22=1,"含税額",""))),"")</f>
        <v/>
      </c>
      <c r="AK163" s="137"/>
      <c r="AL163" s="137"/>
      <c r="AM163" s="37"/>
      <c r="AN163" s="63">
        <f>IF($B$18=1,ROUNDDOWN(H163*8/108,0),0)</f>
        <v>0</v>
      </c>
      <c r="AO163" s="64" t="str">
        <f>IF(H163="","",IF(H163&gt;0,IF($B$18=1,ROUNDDOWN(L163/(H163-AN163),5),""),""))</f>
        <v/>
      </c>
      <c r="AP163" s="65" t="e">
        <f>ROUNDDOWN(AN163*AO163,0)</f>
        <v>#VALUE!</v>
      </c>
      <c r="AQ163" s="20"/>
      <c r="AR163" s="20"/>
      <c r="AS163" s="20"/>
      <c r="AT163" s="20"/>
      <c r="AU163" s="20"/>
      <c r="AV163" s="20"/>
      <c r="AW163" s="20"/>
      <c r="AX163" s="20"/>
      <c r="AY163" s="20"/>
      <c r="AZ163" s="20"/>
      <c r="BA163" s="20"/>
    </row>
    <row r="164" spans="2:53" ht="14.25" hidden="1" customHeight="1" x14ac:dyDescent="0.15">
      <c r="B164" s="199"/>
      <c r="C164" s="199"/>
      <c r="D164" s="203"/>
      <c r="E164" s="204"/>
      <c r="F164" s="204"/>
      <c r="G164" s="205"/>
      <c r="H164" s="203"/>
      <c r="I164" s="204"/>
      <c r="J164" s="204"/>
      <c r="K164" s="205"/>
      <c r="L164" s="239"/>
      <c r="M164" s="239"/>
      <c r="N164" s="239"/>
      <c r="O164" s="239"/>
      <c r="P164" s="239"/>
      <c r="Q164" s="239"/>
      <c r="R164" s="241"/>
      <c r="S164" s="241"/>
      <c r="T164" s="241"/>
      <c r="U164" s="241"/>
      <c r="V164" s="241"/>
      <c r="W164" s="241"/>
      <c r="X164" s="251"/>
      <c r="Y164" s="252"/>
      <c r="Z164" s="253"/>
      <c r="AA164" s="241"/>
      <c r="AB164" s="241"/>
      <c r="AC164" s="241"/>
      <c r="AD164" s="245"/>
      <c r="AE164" s="246"/>
      <c r="AF164" s="247"/>
      <c r="AG164" s="163"/>
      <c r="AH164" s="164"/>
      <c r="AI164" s="165"/>
      <c r="AJ164" s="206" t="str">
        <f t="shared" ref="AJ164" si="75">IF(AND(H163&lt;&gt;"",H163&gt;0),IF($B$18=1,ROUNDDOWN(AJ163*AO163,0),""),"")</f>
        <v/>
      </c>
      <c r="AK164" s="207"/>
      <c r="AL164" s="208"/>
      <c r="AM164" s="37"/>
      <c r="AN164" s="44"/>
      <c r="AO164" s="44"/>
      <c r="AP164" s="59"/>
      <c r="AQ164" s="20"/>
      <c r="AR164" s="20"/>
      <c r="AS164" s="20"/>
      <c r="AT164" s="20"/>
      <c r="AU164" s="20"/>
      <c r="AV164" s="20"/>
      <c r="AW164" s="20"/>
      <c r="AX164" s="20"/>
      <c r="AY164" s="20"/>
      <c r="AZ164" s="20"/>
      <c r="BA164" s="20"/>
    </row>
    <row r="165" spans="2:53" ht="14.25" hidden="1" customHeight="1" x14ac:dyDescent="0.15">
      <c r="B165" s="198">
        <v>8</v>
      </c>
      <c r="C165" s="198"/>
      <c r="D165" s="200"/>
      <c r="E165" s="201"/>
      <c r="F165" s="201"/>
      <c r="G165" s="202"/>
      <c r="H165" s="200"/>
      <c r="I165" s="201"/>
      <c r="J165" s="201"/>
      <c r="K165" s="202"/>
      <c r="L165" s="238" t="str">
        <f>IF(H165="","",ROUNDDOWN(((H165-AN165)*5/10-AG165*5/10),-3))</f>
        <v/>
      </c>
      <c r="M165" s="238"/>
      <c r="N165" s="238"/>
      <c r="O165" s="238" t="str">
        <f>IF(H165="","",
IF((R165+U165+X165)&lt;L165,"FALSE",
IF((H165-L165-(R165+U165+X165)-AG165)&lt;0,"FALSE",R165+U165+X165)))</f>
        <v/>
      </c>
      <c r="P165" s="238"/>
      <c r="Q165" s="238"/>
      <c r="R165" s="240"/>
      <c r="S165" s="240"/>
      <c r="T165" s="240"/>
      <c r="U165" s="240"/>
      <c r="V165" s="240"/>
      <c r="W165" s="240"/>
      <c r="X165" s="248"/>
      <c r="Y165" s="249"/>
      <c r="Z165" s="250"/>
      <c r="AA165" s="240"/>
      <c r="AB165" s="240"/>
      <c r="AC165" s="240"/>
      <c r="AD165" s="242" t="str">
        <f t="shared" ref="AD165" si="76">IF(H165="","",
IF((D165-L165-O165-AA165)&gt;=0,D165-L165-O165-AA165,"FALSE"))</f>
        <v/>
      </c>
      <c r="AE165" s="243"/>
      <c r="AF165" s="244"/>
      <c r="AG165" s="160"/>
      <c r="AH165" s="161"/>
      <c r="AI165" s="162"/>
      <c r="AJ165" s="136" t="str">
        <f t="shared" ref="AJ165" si="77">IF(AND(H165&lt;&gt;"",H165&gt;0),IF($B$18=1,ROUNDDOWN(H165*8/108,0),IF($B$20=1,"該当なし",IF($B$22=1,"含税額",""))),"")</f>
        <v/>
      </c>
      <c r="AK165" s="137"/>
      <c r="AL165" s="137"/>
      <c r="AM165" s="37"/>
      <c r="AN165" s="63">
        <f>IF($B$18=1,ROUNDDOWN(H165*8/108,0),0)</f>
        <v>0</v>
      </c>
      <c r="AO165" s="64" t="str">
        <f>IF(H165="","",IF(H165&gt;0,IF($B$18=1,ROUNDDOWN(L165/(H165-AN165),5),""),""))</f>
        <v/>
      </c>
      <c r="AP165" s="65" t="e">
        <f>ROUNDDOWN(AN165*AO165,0)</f>
        <v>#VALUE!</v>
      </c>
      <c r="AQ165" s="20"/>
      <c r="AR165" s="20"/>
      <c r="AS165" s="20"/>
      <c r="AT165" s="20"/>
      <c r="AU165" s="20"/>
      <c r="AV165" s="20"/>
      <c r="AW165" s="20"/>
      <c r="AX165" s="20"/>
      <c r="AY165" s="20"/>
      <c r="AZ165" s="20"/>
      <c r="BA165" s="20"/>
    </row>
    <row r="166" spans="2:53" ht="14.25" hidden="1" customHeight="1" x14ac:dyDescent="0.15">
      <c r="B166" s="198"/>
      <c r="C166" s="198"/>
      <c r="D166" s="203"/>
      <c r="E166" s="204"/>
      <c r="F166" s="204"/>
      <c r="G166" s="205"/>
      <c r="H166" s="203"/>
      <c r="I166" s="204"/>
      <c r="J166" s="204"/>
      <c r="K166" s="205"/>
      <c r="L166" s="239"/>
      <c r="M166" s="239"/>
      <c r="N166" s="239"/>
      <c r="O166" s="239"/>
      <c r="P166" s="239"/>
      <c r="Q166" s="239"/>
      <c r="R166" s="241"/>
      <c r="S166" s="241"/>
      <c r="T166" s="241"/>
      <c r="U166" s="241"/>
      <c r="V166" s="241"/>
      <c r="W166" s="241"/>
      <c r="X166" s="251"/>
      <c r="Y166" s="252"/>
      <c r="Z166" s="253"/>
      <c r="AA166" s="241"/>
      <c r="AB166" s="241"/>
      <c r="AC166" s="241"/>
      <c r="AD166" s="245"/>
      <c r="AE166" s="246"/>
      <c r="AF166" s="247"/>
      <c r="AG166" s="163"/>
      <c r="AH166" s="164"/>
      <c r="AI166" s="165"/>
      <c r="AJ166" s="206" t="str">
        <f t="shared" ref="AJ166" si="78">IF(AND(H165&lt;&gt;"",H165&gt;0),IF($B$18=1,ROUNDDOWN(AJ165*AO165,0),""),"")</f>
        <v/>
      </c>
      <c r="AK166" s="207"/>
      <c r="AL166" s="208"/>
      <c r="AM166" s="37"/>
      <c r="AN166" s="44"/>
      <c r="AO166" s="44"/>
      <c r="AP166" s="59"/>
      <c r="AQ166" s="20"/>
      <c r="AR166" s="20"/>
      <c r="AS166" s="20"/>
      <c r="AT166" s="20"/>
      <c r="AU166" s="20"/>
      <c r="AV166" s="20"/>
      <c r="AW166" s="20"/>
      <c r="AX166" s="20"/>
      <c r="AY166" s="20"/>
      <c r="AZ166" s="20"/>
      <c r="BA166" s="20"/>
    </row>
    <row r="167" spans="2:53" ht="14.25" hidden="1" customHeight="1" x14ac:dyDescent="0.15">
      <c r="B167" s="198">
        <v>9</v>
      </c>
      <c r="C167" s="198"/>
      <c r="D167" s="200"/>
      <c r="E167" s="201"/>
      <c r="F167" s="201"/>
      <c r="G167" s="202"/>
      <c r="H167" s="200"/>
      <c r="I167" s="201"/>
      <c r="J167" s="201"/>
      <c r="K167" s="202"/>
      <c r="L167" s="238" t="str">
        <f>IF(H167="","",ROUNDDOWN(((H167-AN167)*5/10-AG167*5/10),-3))</f>
        <v/>
      </c>
      <c r="M167" s="238"/>
      <c r="N167" s="238"/>
      <c r="O167" s="238" t="str">
        <f>IF(H167="","",
IF((R167+U167+X167)&lt;L167,"FALSE",
IF((H167-L167-(R167+U167+X167)-AG167)&lt;0,"FALSE",R167+U167+X167)))</f>
        <v/>
      </c>
      <c r="P167" s="238"/>
      <c r="Q167" s="238"/>
      <c r="R167" s="240"/>
      <c r="S167" s="240"/>
      <c r="T167" s="240"/>
      <c r="U167" s="240"/>
      <c r="V167" s="240"/>
      <c r="W167" s="240"/>
      <c r="X167" s="248"/>
      <c r="Y167" s="249"/>
      <c r="Z167" s="250"/>
      <c r="AA167" s="240"/>
      <c r="AB167" s="240"/>
      <c r="AC167" s="240"/>
      <c r="AD167" s="242" t="str">
        <f t="shared" ref="AD167" si="79">IF(H167="","",
IF((D167-L167-O167-AA167)&gt;=0,D167-L167-O167-AA167,"FALSE"))</f>
        <v/>
      </c>
      <c r="AE167" s="243"/>
      <c r="AF167" s="244"/>
      <c r="AG167" s="160"/>
      <c r="AH167" s="161"/>
      <c r="AI167" s="162"/>
      <c r="AJ167" s="136" t="str">
        <f t="shared" ref="AJ167" si="80">IF(AND(H167&lt;&gt;"",H167&gt;0),IF($B$18=1,ROUNDDOWN(H167*8/108,0),IF($B$20=1,"該当なし",IF($B$22=1,"含税額",""))),"")</f>
        <v/>
      </c>
      <c r="AK167" s="137"/>
      <c r="AL167" s="137"/>
      <c r="AM167" s="37"/>
      <c r="AN167" s="63">
        <f>IF($B$18=1,ROUNDDOWN(H167*8/108,0),0)</f>
        <v>0</v>
      </c>
      <c r="AO167" s="64" t="str">
        <f>IF(H167="","",IF(H167&gt;0,IF($B$18=1,ROUNDDOWN(L167/(H167-AN167),5),""),""))</f>
        <v/>
      </c>
      <c r="AP167" s="65" t="e">
        <f>ROUNDDOWN(AN167*AO167,0)</f>
        <v>#VALUE!</v>
      </c>
      <c r="AQ167" s="20"/>
      <c r="AR167" s="20"/>
      <c r="AS167" s="20"/>
      <c r="AT167" s="20"/>
      <c r="AU167" s="20"/>
      <c r="AV167" s="20"/>
      <c r="AW167" s="20"/>
      <c r="AX167" s="20"/>
      <c r="AY167" s="20"/>
      <c r="AZ167" s="20"/>
      <c r="BA167" s="20"/>
    </row>
    <row r="168" spans="2:53" ht="14.25" hidden="1" customHeight="1" x14ac:dyDescent="0.15">
      <c r="B168" s="199"/>
      <c r="C168" s="199"/>
      <c r="D168" s="203"/>
      <c r="E168" s="204"/>
      <c r="F168" s="204"/>
      <c r="G168" s="205"/>
      <c r="H168" s="203"/>
      <c r="I168" s="204"/>
      <c r="J168" s="204"/>
      <c r="K168" s="205"/>
      <c r="L168" s="239"/>
      <c r="M168" s="239"/>
      <c r="N168" s="239"/>
      <c r="O168" s="239"/>
      <c r="P168" s="239"/>
      <c r="Q168" s="239"/>
      <c r="R168" s="241"/>
      <c r="S168" s="241"/>
      <c r="T168" s="241"/>
      <c r="U168" s="241"/>
      <c r="V168" s="241"/>
      <c r="W168" s="241"/>
      <c r="X168" s="251"/>
      <c r="Y168" s="252"/>
      <c r="Z168" s="253"/>
      <c r="AA168" s="241"/>
      <c r="AB168" s="241"/>
      <c r="AC168" s="241"/>
      <c r="AD168" s="245"/>
      <c r="AE168" s="246"/>
      <c r="AF168" s="247"/>
      <c r="AG168" s="163"/>
      <c r="AH168" s="164"/>
      <c r="AI168" s="165"/>
      <c r="AJ168" s="206" t="str">
        <f t="shared" ref="AJ168" si="81">IF(AND(H167&lt;&gt;"",H167&gt;0),IF($B$18=1,ROUNDDOWN(AJ167*AO167,0),""),"")</f>
        <v/>
      </c>
      <c r="AK168" s="207"/>
      <c r="AL168" s="208"/>
      <c r="AM168" s="37"/>
      <c r="AN168" s="44"/>
      <c r="AO168" s="44"/>
      <c r="AP168" s="59"/>
      <c r="AQ168" s="20"/>
      <c r="AR168" s="20"/>
      <c r="AS168" s="20"/>
      <c r="AT168" s="20"/>
      <c r="AU168" s="20"/>
      <c r="AV168" s="20"/>
      <c r="AW168" s="20"/>
      <c r="AX168" s="20"/>
      <c r="AY168" s="20"/>
      <c r="AZ168" s="20"/>
      <c r="BA168" s="20"/>
    </row>
    <row r="169" spans="2:53" ht="14.25" hidden="1" customHeight="1" x14ac:dyDescent="0.15">
      <c r="B169" s="198">
        <v>10</v>
      </c>
      <c r="C169" s="198"/>
      <c r="D169" s="200"/>
      <c r="E169" s="201"/>
      <c r="F169" s="201"/>
      <c r="G169" s="202"/>
      <c r="H169" s="200"/>
      <c r="I169" s="201"/>
      <c r="J169" s="201"/>
      <c r="K169" s="202"/>
      <c r="L169" s="238" t="str">
        <f>IF(H169="","",ROUNDDOWN(((H169-AN169)*5/10-AG169*5/10),-3))</f>
        <v/>
      </c>
      <c r="M169" s="238"/>
      <c r="N169" s="238"/>
      <c r="O169" s="238" t="str">
        <f>IF(H169="","",
IF((R169+U169+X169)&lt;L169,"FALSE",
IF((H169-L169-(R169+U169+X169)-AG169)&lt;0,"FALSE",R169+U169+X169)))</f>
        <v/>
      </c>
      <c r="P169" s="238"/>
      <c r="Q169" s="238"/>
      <c r="R169" s="240"/>
      <c r="S169" s="240"/>
      <c r="T169" s="240"/>
      <c r="U169" s="240"/>
      <c r="V169" s="240"/>
      <c r="W169" s="240"/>
      <c r="X169" s="248"/>
      <c r="Y169" s="249"/>
      <c r="Z169" s="250"/>
      <c r="AA169" s="240"/>
      <c r="AB169" s="240"/>
      <c r="AC169" s="240"/>
      <c r="AD169" s="242" t="str">
        <f t="shared" ref="AD169" si="82">IF(H169="","",
IF((D169-L169-O169-AA169)&gt;=0,D169-L169-O169-AA169,"FALSE"))</f>
        <v/>
      </c>
      <c r="AE169" s="243"/>
      <c r="AF169" s="244"/>
      <c r="AG169" s="160"/>
      <c r="AH169" s="161"/>
      <c r="AI169" s="162"/>
      <c r="AJ169" s="136" t="str">
        <f t="shared" ref="AJ169" si="83">IF(AND(H169&lt;&gt;"",H169&gt;0),IF($B$18=1,ROUNDDOWN(H169*8/108,0),IF($B$20=1,"該当なし",IF($B$22=1,"含税額",""))),"")</f>
        <v/>
      </c>
      <c r="AK169" s="137"/>
      <c r="AL169" s="137"/>
      <c r="AM169" s="37"/>
      <c r="AN169" s="63">
        <f>IF($B$18=1,ROUNDDOWN(H169*8/108,0),0)</f>
        <v>0</v>
      </c>
      <c r="AO169" s="64" t="str">
        <f>IF(H169="","",IF(H169&gt;0,IF($B$18=1,ROUNDDOWN(L169/(H169-AN169),5),""),""))</f>
        <v/>
      </c>
      <c r="AP169" s="65" t="e">
        <f>ROUNDDOWN(AN169*AO169,0)</f>
        <v>#VALUE!</v>
      </c>
      <c r="AQ169" s="20"/>
      <c r="AR169" s="20"/>
      <c r="AS169" s="20"/>
      <c r="AT169" s="20"/>
      <c r="AU169" s="20"/>
      <c r="AV169" s="20"/>
      <c r="AW169" s="20"/>
      <c r="AX169" s="20"/>
      <c r="AY169" s="20"/>
      <c r="AZ169" s="20"/>
      <c r="BA169" s="20"/>
    </row>
    <row r="170" spans="2:53" ht="14.25" hidden="1" customHeight="1" thickBot="1" x14ac:dyDescent="0.2">
      <c r="B170" s="199"/>
      <c r="C170" s="199"/>
      <c r="D170" s="203"/>
      <c r="E170" s="204"/>
      <c r="F170" s="204"/>
      <c r="G170" s="205"/>
      <c r="H170" s="203"/>
      <c r="I170" s="204"/>
      <c r="J170" s="204"/>
      <c r="K170" s="205"/>
      <c r="L170" s="239"/>
      <c r="M170" s="239"/>
      <c r="N170" s="239"/>
      <c r="O170" s="239"/>
      <c r="P170" s="239"/>
      <c r="Q170" s="239"/>
      <c r="R170" s="241"/>
      <c r="S170" s="241"/>
      <c r="T170" s="241"/>
      <c r="U170" s="241"/>
      <c r="V170" s="241"/>
      <c r="W170" s="241"/>
      <c r="X170" s="254"/>
      <c r="Y170" s="255"/>
      <c r="Z170" s="256"/>
      <c r="AA170" s="241"/>
      <c r="AB170" s="241"/>
      <c r="AC170" s="241"/>
      <c r="AD170" s="257"/>
      <c r="AE170" s="258"/>
      <c r="AF170" s="259"/>
      <c r="AG170" s="163"/>
      <c r="AH170" s="164"/>
      <c r="AI170" s="165"/>
      <c r="AJ170" s="206" t="str">
        <f t="shared" ref="AJ170" si="84">IF(AND(H169&lt;&gt;"",H169&gt;0),IF($B$18=1,ROUNDDOWN(AJ169*AO169,0),""),"")</f>
        <v/>
      </c>
      <c r="AK170" s="207"/>
      <c r="AL170" s="208"/>
      <c r="AM170" s="37"/>
      <c r="AN170" s="44"/>
      <c r="AO170" s="44"/>
      <c r="AP170" s="59"/>
    </row>
    <row r="171" spans="2:53" ht="14.25" customHeight="1" thickTop="1" x14ac:dyDescent="0.15">
      <c r="B171" s="214" t="s">
        <v>1</v>
      </c>
      <c r="C171" s="214"/>
      <c r="D171" s="226">
        <f>SUM(D151:G170)</f>
        <v>0</v>
      </c>
      <c r="E171" s="227"/>
      <c r="F171" s="227"/>
      <c r="G171" s="228"/>
      <c r="H171" s="226">
        <f>SUM(H151:K170)</f>
        <v>0</v>
      </c>
      <c r="I171" s="227"/>
      <c r="J171" s="227"/>
      <c r="K171" s="228"/>
      <c r="L171" s="226">
        <f>SUM(L151:N170)</f>
        <v>0</v>
      </c>
      <c r="M171" s="227"/>
      <c r="N171" s="228"/>
      <c r="O171" s="226">
        <f>SUM(O151:Q170)</f>
        <v>0</v>
      </c>
      <c r="P171" s="227"/>
      <c r="Q171" s="228"/>
      <c r="R171" s="226">
        <f>SUM(R151:T170)</f>
        <v>0</v>
      </c>
      <c r="S171" s="227"/>
      <c r="T171" s="228"/>
      <c r="U171" s="226">
        <f>SUM(U151:W170)</f>
        <v>0</v>
      </c>
      <c r="V171" s="227"/>
      <c r="W171" s="228"/>
      <c r="X171" s="226">
        <f>SUM(X151:Z170)</f>
        <v>0</v>
      </c>
      <c r="Y171" s="227"/>
      <c r="Z171" s="228"/>
      <c r="AA171" s="226">
        <f>SUM(AA151:AC170)</f>
        <v>0</v>
      </c>
      <c r="AB171" s="227"/>
      <c r="AC171" s="228"/>
      <c r="AD171" s="226">
        <f>SUM(AD151:AF170)</f>
        <v>0</v>
      </c>
      <c r="AE171" s="227"/>
      <c r="AF171" s="228"/>
      <c r="AG171" s="232">
        <f>SUM(AG151:AI170)</f>
        <v>0</v>
      </c>
      <c r="AH171" s="233"/>
      <c r="AI171" s="234"/>
      <c r="AJ171" s="166">
        <f>SUM(AJ151,AJ153,AJ155,AJ157,AJ159,AJ161,AJ163,AJ165,AJ167,AJ169)</f>
        <v>0</v>
      </c>
      <c r="AK171" s="167"/>
      <c r="AL171" s="168"/>
      <c r="AM171" s="37"/>
      <c r="AN171" s="44"/>
      <c r="AO171" s="44"/>
      <c r="AP171" s="44"/>
    </row>
    <row r="172" spans="2:53" ht="14.25" customHeight="1" x14ac:dyDescent="0.15">
      <c r="B172" s="109"/>
      <c r="C172" s="109"/>
      <c r="D172" s="229"/>
      <c r="E172" s="230"/>
      <c r="F172" s="230"/>
      <c r="G172" s="231"/>
      <c r="H172" s="229"/>
      <c r="I172" s="230"/>
      <c r="J172" s="230"/>
      <c r="K172" s="231"/>
      <c r="L172" s="229"/>
      <c r="M172" s="230"/>
      <c r="N172" s="231"/>
      <c r="O172" s="229"/>
      <c r="P172" s="230"/>
      <c r="Q172" s="231"/>
      <c r="R172" s="229"/>
      <c r="S172" s="230"/>
      <c r="T172" s="231"/>
      <c r="U172" s="229"/>
      <c r="V172" s="230"/>
      <c r="W172" s="231"/>
      <c r="X172" s="229"/>
      <c r="Y172" s="230"/>
      <c r="Z172" s="231"/>
      <c r="AA172" s="229"/>
      <c r="AB172" s="230"/>
      <c r="AC172" s="231"/>
      <c r="AD172" s="229"/>
      <c r="AE172" s="230"/>
      <c r="AF172" s="231"/>
      <c r="AG172" s="235"/>
      <c r="AH172" s="236"/>
      <c r="AI172" s="237"/>
      <c r="AJ172" s="169">
        <f>SUM(AJ152,AJ154,AJ156,AJ158,AJ160,AJ162,AJ164,AJ166,AJ168,AJ170)</f>
        <v>0</v>
      </c>
      <c r="AK172" s="170"/>
      <c r="AL172" s="171"/>
      <c r="AM172" s="37"/>
      <c r="AO172" s="44"/>
      <c r="AP172" s="44"/>
    </row>
    <row r="173" spans="2:53" s="55" customFormat="1" ht="15" hidden="1" customHeight="1" x14ac:dyDescent="0.15">
      <c r="B173" s="180" t="s">
        <v>50</v>
      </c>
      <c r="C173" s="182"/>
      <c r="D173" s="180"/>
      <c r="E173" s="181"/>
      <c r="F173" s="181"/>
      <c r="G173" s="182"/>
      <c r="H173" s="341" t="s">
        <v>13</v>
      </c>
      <c r="I173" s="342"/>
      <c r="J173" s="342"/>
      <c r="K173" s="342"/>
      <c r="L173" s="342"/>
      <c r="M173" s="342"/>
      <c r="N173" s="342"/>
      <c r="O173" s="342"/>
      <c r="P173" s="342"/>
      <c r="Q173" s="342"/>
      <c r="R173" s="342"/>
      <c r="S173" s="342"/>
      <c r="T173" s="342"/>
      <c r="U173" s="342"/>
      <c r="V173" s="342"/>
      <c r="W173" s="342"/>
      <c r="X173" s="342"/>
      <c r="Y173" s="342"/>
      <c r="Z173" s="342"/>
      <c r="AA173" s="342"/>
      <c r="AB173" s="343"/>
      <c r="AC173" s="344" t="s">
        <v>142</v>
      </c>
      <c r="AD173" s="345"/>
      <c r="AE173" s="346"/>
      <c r="AF173" s="344" t="s">
        <v>143</v>
      </c>
      <c r="AG173" s="345"/>
      <c r="AH173" s="345"/>
      <c r="AI173" s="346"/>
      <c r="AJ173" s="344" t="s">
        <v>2</v>
      </c>
      <c r="AK173" s="345"/>
      <c r="AL173" s="346"/>
    </row>
    <row r="174" spans="2:53" s="55" customFormat="1" ht="15" hidden="1" customHeight="1" x14ac:dyDescent="0.15">
      <c r="B174" s="339"/>
      <c r="C174" s="340"/>
      <c r="D174" s="339" t="s">
        <v>12</v>
      </c>
      <c r="E174" s="353"/>
      <c r="F174" s="353"/>
      <c r="G174" s="340"/>
      <c r="H174" s="344" t="s">
        <v>117</v>
      </c>
      <c r="I174" s="345"/>
      <c r="J174" s="345"/>
      <c r="K174" s="346"/>
      <c r="L174" s="354" t="s">
        <v>15</v>
      </c>
      <c r="M174" s="354"/>
      <c r="N174" s="354"/>
      <c r="O174" s="180" t="s">
        <v>0</v>
      </c>
      <c r="P174" s="181"/>
      <c r="Q174" s="182"/>
      <c r="R174" s="356" t="s">
        <v>144</v>
      </c>
      <c r="S174" s="357"/>
      <c r="T174" s="357"/>
      <c r="U174" s="357"/>
      <c r="V174" s="357"/>
      <c r="W174" s="357"/>
      <c r="X174" s="357"/>
      <c r="Y174" s="358"/>
      <c r="Z174" s="359" t="s">
        <v>20</v>
      </c>
      <c r="AA174" s="360"/>
      <c r="AB174" s="361"/>
      <c r="AC174" s="347"/>
      <c r="AD174" s="348"/>
      <c r="AE174" s="349"/>
      <c r="AF174" s="347"/>
      <c r="AG174" s="348"/>
      <c r="AH174" s="348"/>
      <c r="AI174" s="349"/>
      <c r="AJ174" s="347"/>
      <c r="AK174" s="348"/>
      <c r="AL174" s="349"/>
    </row>
    <row r="175" spans="2:53" s="55" customFormat="1" ht="18" hidden="1" customHeight="1" x14ac:dyDescent="0.15">
      <c r="B175" s="339"/>
      <c r="C175" s="340"/>
      <c r="D175" s="339"/>
      <c r="E175" s="353"/>
      <c r="F175" s="353"/>
      <c r="G175" s="340"/>
      <c r="H175" s="347"/>
      <c r="I175" s="348"/>
      <c r="J175" s="348"/>
      <c r="K175" s="349"/>
      <c r="L175" s="355"/>
      <c r="M175" s="355"/>
      <c r="N175" s="355"/>
      <c r="O175" s="339"/>
      <c r="P175" s="353"/>
      <c r="Q175" s="340"/>
      <c r="R175" s="359" t="s">
        <v>145</v>
      </c>
      <c r="S175" s="361"/>
      <c r="T175" s="359" t="s">
        <v>146</v>
      </c>
      <c r="U175" s="361"/>
      <c r="V175" s="359" t="s">
        <v>147</v>
      </c>
      <c r="W175" s="361"/>
      <c r="X175" s="359" t="s">
        <v>148</v>
      </c>
      <c r="Y175" s="361"/>
      <c r="Z175" s="362"/>
      <c r="AA175" s="363"/>
      <c r="AB175" s="364"/>
      <c r="AC175" s="347"/>
      <c r="AD175" s="348"/>
      <c r="AE175" s="349"/>
      <c r="AF175" s="347"/>
      <c r="AG175" s="348"/>
      <c r="AH175" s="348"/>
      <c r="AI175" s="349"/>
      <c r="AJ175" s="347"/>
      <c r="AK175" s="348"/>
      <c r="AL175" s="349"/>
    </row>
    <row r="176" spans="2:53" s="55" customFormat="1" ht="18" hidden="1" customHeight="1" x14ac:dyDescent="0.15">
      <c r="B176" s="183"/>
      <c r="C176" s="185"/>
      <c r="D176" s="183"/>
      <c r="E176" s="184"/>
      <c r="F176" s="184"/>
      <c r="G176" s="185"/>
      <c r="H176" s="183" t="s">
        <v>149</v>
      </c>
      <c r="I176" s="184"/>
      <c r="J176" s="184"/>
      <c r="K176" s="185"/>
      <c r="L176" s="368" t="s">
        <v>150</v>
      </c>
      <c r="M176" s="368"/>
      <c r="N176" s="368"/>
      <c r="O176" s="183" t="s">
        <v>151</v>
      </c>
      <c r="P176" s="184"/>
      <c r="Q176" s="185"/>
      <c r="R176" s="365"/>
      <c r="S176" s="367"/>
      <c r="T176" s="365"/>
      <c r="U176" s="367"/>
      <c r="V176" s="365"/>
      <c r="W176" s="367"/>
      <c r="X176" s="365"/>
      <c r="Y176" s="367"/>
      <c r="Z176" s="365"/>
      <c r="AA176" s="366"/>
      <c r="AB176" s="367"/>
      <c r="AC176" s="183" t="s">
        <v>152</v>
      </c>
      <c r="AD176" s="184"/>
      <c r="AE176" s="185"/>
      <c r="AF176" s="183" t="s">
        <v>153</v>
      </c>
      <c r="AG176" s="184"/>
      <c r="AH176" s="184"/>
      <c r="AI176" s="185"/>
      <c r="AJ176" s="350"/>
      <c r="AK176" s="351"/>
      <c r="AL176" s="352"/>
    </row>
    <row r="177" spans="2:41" s="55" customFormat="1" ht="15" hidden="1" customHeight="1" x14ac:dyDescent="0.15">
      <c r="B177" s="262">
        <v>1</v>
      </c>
      <c r="C177" s="262"/>
      <c r="D177" s="313"/>
      <c r="E177" s="314"/>
      <c r="F177" s="314"/>
      <c r="G177" s="315"/>
      <c r="H177" s="319" t="str">
        <f>IF(AND(AO126="",D177=""),"",
IF(AND(AO126&lt;&gt;"",D177=""),AO126,
IF(AND(AO126="",D177&lt;&gt;""),D177,
IF(AND(AO126&lt;&gt;"",D177&lt;&gt;""),MIN(AO126,D177),""))))</f>
        <v/>
      </c>
      <c r="I177" s="320"/>
      <c r="J177" s="320"/>
      <c r="K177" s="321"/>
      <c r="L177" s="325" t="str">
        <f>IF(H177="","",ROUNDDOWN(((H177-AN177)*0.5-AF177*0.5),-3))</f>
        <v/>
      </c>
      <c r="M177" s="326"/>
      <c r="N177" s="327"/>
      <c r="O177" s="328"/>
      <c r="P177" s="328"/>
      <c r="Q177" s="328"/>
      <c r="R177" s="325">
        <f>IF(H177&gt;0,T177+V177+X177,"")</f>
        <v>0</v>
      </c>
      <c r="S177" s="327"/>
      <c r="T177" s="313"/>
      <c r="U177" s="315"/>
      <c r="V177" s="313"/>
      <c r="W177" s="315"/>
      <c r="X177" s="330"/>
      <c r="Y177" s="331"/>
      <c r="Z177" s="296" t="str">
        <f>IF(D177="","",D177-L177-O177-R177)</f>
        <v/>
      </c>
      <c r="AA177" s="297"/>
      <c r="AB177" s="298"/>
      <c r="AC177" s="302" t="str">
        <f>IF(D177&gt;0,IF(H177&gt;0,H177/D177,"補助対象外"),"")</f>
        <v/>
      </c>
      <c r="AD177" s="303"/>
      <c r="AE177" s="304"/>
      <c r="AF177" s="308"/>
      <c r="AG177" s="309"/>
      <c r="AH177" s="309"/>
      <c r="AI177" s="334"/>
      <c r="AJ177" s="192"/>
      <c r="AK177" s="193"/>
      <c r="AL177" s="194"/>
      <c r="AN177" s="68" t="str">
        <f>IF(H177="","",IF(H177&gt;0,IF($T$18=1,ROUNDDOWN(H177*8/108,0),0)))</f>
        <v/>
      </c>
      <c r="AO177" s="69" t="str">
        <f>IF(H177="","",IF(H177&gt;0,IF($T$18=1,ROUNDDOWN(L177/(H177-AN177),5),""),""))</f>
        <v/>
      </c>
    </row>
    <row r="178" spans="2:41" s="55" customFormat="1" ht="15" hidden="1" customHeight="1" x14ac:dyDescent="0.15">
      <c r="B178" s="262"/>
      <c r="C178" s="262"/>
      <c r="D178" s="336"/>
      <c r="E178" s="337"/>
      <c r="F178" s="337"/>
      <c r="G178" s="338"/>
      <c r="H178" s="322"/>
      <c r="I178" s="323"/>
      <c r="J178" s="323"/>
      <c r="K178" s="324"/>
      <c r="L178" s="266"/>
      <c r="M178" s="267"/>
      <c r="N178" s="268"/>
      <c r="O178" s="329"/>
      <c r="P178" s="329"/>
      <c r="Q178" s="329"/>
      <c r="R178" s="266"/>
      <c r="S178" s="268"/>
      <c r="T178" s="316"/>
      <c r="U178" s="318"/>
      <c r="V178" s="316"/>
      <c r="W178" s="318"/>
      <c r="X178" s="332"/>
      <c r="Y178" s="333"/>
      <c r="Z178" s="299"/>
      <c r="AA178" s="300"/>
      <c r="AB178" s="301"/>
      <c r="AC178" s="305"/>
      <c r="AD178" s="306"/>
      <c r="AE178" s="307"/>
      <c r="AF178" s="310"/>
      <c r="AG178" s="311"/>
      <c r="AH178" s="311"/>
      <c r="AI178" s="335"/>
      <c r="AJ178" s="195"/>
      <c r="AK178" s="196"/>
      <c r="AL178" s="197"/>
      <c r="AN178" s="3"/>
      <c r="AO178" s="70"/>
    </row>
    <row r="179" spans="2:41" s="55" customFormat="1" ht="15" hidden="1" customHeight="1" x14ac:dyDescent="0.15">
      <c r="B179" s="173">
        <v>2</v>
      </c>
      <c r="C179" s="173"/>
      <c r="D179" s="313"/>
      <c r="E179" s="314"/>
      <c r="F179" s="314"/>
      <c r="G179" s="315"/>
      <c r="H179" s="319" t="str">
        <f>IF(AND(AO128="",D179=""),"",
IF(AND(AO128&lt;&gt;"",D179=""),AO128,
IF(AND(AO128="",D179&lt;&gt;""),D179,
IF(AND(AO128&lt;&gt;"",D179&lt;&gt;""),MIN(AO128,D179),""))))</f>
        <v/>
      </c>
      <c r="I179" s="320"/>
      <c r="J179" s="320"/>
      <c r="K179" s="321"/>
      <c r="L179" s="325" t="str">
        <f>IF(H179="","",ROUNDDOWN(((H179-AN179)*0.5-AF179*0.5),-3))</f>
        <v/>
      </c>
      <c r="M179" s="326"/>
      <c r="N179" s="327"/>
      <c r="O179" s="328"/>
      <c r="P179" s="328"/>
      <c r="Q179" s="328"/>
      <c r="R179" s="325">
        <f t="shared" ref="R179" si="85">IF(H179&gt;0,T179+V179+X179,"")</f>
        <v>0</v>
      </c>
      <c r="S179" s="327"/>
      <c r="T179" s="313"/>
      <c r="U179" s="315"/>
      <c r="V179" s="313"/>
      <c r="W179" s="315"/>
      <c r="X179" s="330"/>
      <c r="Y179" s="331"/>
      <c r="Z179" s="296" t="str">
        <f t="shared" ref="Z179" si="86">IF(D179="","",D179-L179-O179-R179)</f>
        <v/>
      </c>
      <c r="AA179" s="297"/>
      <c r="AB179" s="298"/>
      <c r="AC179" s="302" t="str">
        <f t="shared" ref="AC179" si="87">IF(D179&gt;0,IF(H179&gt;0,H179/D179,"補助対象外"),"")</f>
        <v/>
      </c>
      <c r="AD179" s="303"/>
      <c r="AE179" s="304"/>
      <c r="AF179" s="308"/>
      <c r="AG179" s="309"/>
      <c r="AH179" s="309"/>
      <c r="AI179" s="309"/>
      <c r="AJ179" s="192"/>
      <c r="AK179" s="193"/>
      <c r="AL179" s="194"/>
      <c r="AN179" s="68" t="str">
        <f>IF(H179="","",IF(H179&gt;0,IF($T$18=1,ROUNDDOWN(H179*8/108,0),0)))</f>
        <v/>
      </c>
      <c r="AO179" s="69" t="str">
        <f>IF(H179="","",IF(H179&gt;0,IF($T$18=1,ROUNDDOWN(L179/(H179-AN179),5),""),""))</f>
        <v/>
      </c>
    </row>
    <row r="180" spans="2:41" s="55" customFormat="1" ht="15" hidden="1" customHeight="1" x14ac:dyDescent="0.15">
      <c r="B180" s="312"/>
      <c r="C180" s="312"/>
      <c r="D180" s="336"/>
      <c r="E180" s="337"/>
      <c r="F180" s="337"/>
      <c r="G180" s="338"/>
      <c r="H180" s="322"/>
      <c r="I180" s="323"/>
      <c r="J180" s="323"/>
      <c r="K180" s="324"/>
      <c r="L180" s="266"/>
      <c r="M180" s="267"/>
      <c r="N180" s="268"/>
      <c r="O180" s="329"/>
      <c r="P180" s="329"/>
      <c r="Q180" s="329"/>
      <c r="R180" s="266"/>
      <c r="S180" s="268"/>
      <c r="T180" s="316"/>
      <c r="U180" s="318"/>
      <c r="V180" s="316"/>
      <c r="W180" s="318"/>
      <c r="X180" s="332"/>
      <c r="Y180" s="333"/>
      <c r="Z180" s="299"/>
      <c r="AA180" s="300"/>
      <c r="AB180" s="301"/>
      <c r="AC180" s="305"/>
      <c r="AD180" s="306"/>
      <c r="AE180" s="307"/>
      <c r="AF180" s="310"/>
      <c r="AG180" s="311"/>
      <c r="AH180" s="311"/>
      <c r="AI180" s="311"/>
      <c r="AJ180" s="195"/>
      <c r="AK180" s="196"/>
      <c r="AL180" s="197"/>
      <c r="AN180" s="3"/>
      <c r="AO180" s="70"/>
    </row>
    <row r="181" spans="2:41" s="55" customFormat="1" ht="15" hidden="1" customHeight="1" x14ac:dyDescent="0.15">
      <c r="B181" s="173">
        <v>3</v>
      </c>
      <c r="C181" s="173"/>
      <c r="D181" s="313"/>
      <c r="E181" s="314"/>
      <c r="F181" s="314"/>
      <c r="G181" s="315"/>
      <c r="H181" s="319" t="str">
        <f>IF(AND(AO130="",D181=""),"",
IF(AND(AO130&lt;&gt;"",D181=""),AO130,
IF(AND(AO130="",D181&lt;&gt;""),D181,
IF(AND(AO130&lt;&gt;"",D181&lt;&gt;""),MIN(AO130,D181),""))))</f>
        <v/>
      </c>
      <c r="I181" s="320"/>
      <c r="J181" s="320"/>
      <c r="K181" s="321"/>
      <c r="L181" s="325" t="str">
        <f>IF(H181="","",ROUNDDOWN(((H181-AN181)*0.5-AF181*0.5),-3))</f>
        <v/>
      </c>
      <c r="M181" s="326"/>
      <c r="N181" s="327"/>
      <c r="O181" s="328"/>
      <c r="P181" s="328"/>
      <c r="Q181" s="328"/>
      <c r="R181" s="325">
        <f t="shared" ref="R181" si="88">IF(H181&gt;0,T181+V181+X181,"")</f>
        <v>0</v>
      </c>
      <c r="S181" s="327"/>
      <c r="T181" s="313"/>
      <c r="U181" s="315"/>
      <c r="V181" s="313"/>
      <c r="W181" s="315"/>
      <c r="X181" s="330"/>
      <c r="Y181" s="331"/>
      <c r="Z181" s="296" t="str">
        <f t="shared" ref="Z181" si="89">IF(D181="","",D181-L181-O181-R181)</f>
        <v/>
      </c>
      <c r="AA181" s="297"/>
      <c r="AB181" s="298"/>
      <c r="AC181" s="302" t="str">
        <f t="shared" ref="AC181" si="90">IF(D181&gt;0,IF(H181&gt;0,H181/D181,"補助対象外"),"")</f>
        <v/>
      </c>
      <c r="AD181" s="303"/>
      <c r="AE181" s="304"/>
      <c r="AF181" s="308"/>
      <c r="AG181" s="309"/>
      <c r="AH181" s="309"/>
      <c r="AI181" s="309"/>
      <c r="AJ181" s="192"/>
      <c r="AK181" s="193"/>
      <c r="AL181" s="194"/>
      <c r="AN181" s="68" t="str">
        <f>IF(H181="","",IF(H181&gt;0,IF($T$18=1,ROUNDDOWN(H181*8/108,0),0)))</f>
        <v/>
      </c>
      <c r="AO181" s="69" t="str">
        <f>IF(H181="","",IF(H181&gt;0,IF($T$18=1,ROUNDDOWN(L181/(H181-AN181),5),""),""))</f>
        <v/>
      </c>
    </row>
    <row r="182" spans="2:41" s="55" customFormat="1" ht="15" hidden="1" customHeight="1" x14ac:dyDescent="0.15">
      <c r="B182" s="312"/>
      <c r="C182" s="312"/>
      <c r="D182" s="316"/>
      <c r="E182" s="317"/>
      <c r="F182" s="317"/>
      <c r="G182" s="318"/>
      <c r="H182" s="322"/>
      <c r="I182" s="323"/>
      <c r="J182" s="323"/>
      <c r="K182" s="324"/>
      <c r="L182" s="266"/>
      <c r="M182" s="267"/>
      <c r="N182" s="268"/>
      <c r="O182" s="329"/>
      <c r="P182" s="329"/>
      <c r="Q182" s="329"/>
      <c r="R182" s="266"/>
      <c r="S182" s="268"/>
      <c r="T182" s="316"/>
      <c r="U182" s="318"/>
      <c r="V182" s="316"/>
      <c r="W182" s="318"/>
      <c r="X182" s="332"/>
      <c r="Y182" s="333"/>
      <c r="Z182" s="299"/>
      <c r="AA182" s="300"/>
      <c r="AB182" s="301"/>
      <c r="AC182" s="305"/>
      <c r="AD182" s="306"/>
      <c r="AE182" s="307"/>
      <c r="AF182" s="310"/>
      <c r="AG182" s="311"/>
      <c r="AH182" s="311"/>
      <c r="AI182" s="311"/>
      <c r="AJ182" s="195"/>
      <c r="AK182" s="196"/>
      <c r="AL182" s="197"/>
      <c r="AN182" s="3"/>
      <c r="AO182" s="70"/>
    </row>
    <row r="183" spans="2:41" s="55" customFormat="1" ht="15" hidden="1" customHeight="1" x14ac:dyDescent="0.15">
      <c r="B183" s="173">
        <v>4</v>
      </c>
      <c r="C183" s="173"/>
      <c r="D183" s="313"/>
      <c r="E183" s="314"/>
      <c r="F183" s="314"/>
      <c r="G183" s="315"/>
      <c r="H183" s="319" t="str">
        <f>IF(AND(AO132="",D183=""),"",
IF(AND(AO132&lt;&gt;"",D183=""),AO132,
IF(AND(AO132="",D183&lt;&gt;""),D183,
IF(AND(AO132&lt;&gt;"",D183&lt;&gt;""),MIN(AO132,D183),""))))</f>
        <v/>
      </c>
      <c r="I183" s="320"/>
      <c r="J183" s="320"/>
      <c r="K183" s="321"/>
      <c r="L183" s="325" t="str">
        <f>IF(H183="","",ROUNDDOWN(((H183-AN183)*0.5-AF183*0.5),-3))</f>
        <v/>
      </c>
      <c r="M183" s="326"/>
      <c r="N183" s="327"/>
      <c r="O183" s="328"/>
      <c r="P183" s="328"/>
      <c r="Q183" s="328"/>
      <c r="R183" s="325">
        <f t="shared" ref="R183" si="91">IF(H183&gt;0,T183+V183+X183,"")</f>
        <v>0</v>
      </c>
      <c r="S183" s="327"/>
      <c r="T183" s="313"/>
      <c r="U183" s="315"/>
      <c r="V183" s="313"/>
      <c r="W183" s="315"/>
      <c r="X183" s="330"/>
      <c r="Y183" s="331"/>
      <c r="Z183" s="296" t="str">
        <f t="shared" ref="Z183" si="92">IF(D183="","",D183-L183-O183-R183)</f>
        <v/>
      </c>
      <c r="AA183" s="297"/>
      <c r="AB183" s="298"/>
      <c r="AC183" s="302" t="str">
        <f t="shared" ref="AC183" si="93">IF(D183&gt;0,IF(H183&gt;0,H183/D183,"補助対象外"),"")</f>
        <v/>
      </c>
      <c r="AD183" s="303"/>
      <c r="AE183" s="304"/>
      <c r="AF183" s="308"/>
      <c r="AG183" s="309"/>
      <c r="AH183" s="309"/>
      <c r="AI183" s="309"/>
      <c r="AJ183" s="192"/>
      <c r="AK183" s="193"/>
      <c r="AL183" s="194"/>
      <c r="AN183" s="68" t="str">
        <f>IF(H183="","",IF(H183&gt;0,IF($T$18=1,ROUNDDOWN(H183*8/108,0),0)))</f>
        <v/>
      </c>
      <c r="AO183" s="69" t="str">
        <f>IF(H183="","",IF(H183&gt;0,IF($T$18=1,ROUNDDOWN(L183/(H183-AN183),5),""),""))</f>
        <v/>
      </c>
    </row>
    <row r="184" spans="2:41" s="55" customFormat="1" ht="15" hidden="1" customHeight="1" x14ac:dyDescent="0.15">
      <c r="B184" s="173"/>
      <c r="C184" s="173"/>
      <c r="D184" s="316"/>
      <c r="E184" s="317"/>
      <c r="F184" s="317"/>
      <c r="G184" s="318"/>
      <c r="H184" s="322"/>
      <c r="I184" s="323"/>
      <c r="J184" s="323"/>
      <c r="K184" s="324"/>
      <c r="L184" s="266"/>
      <c r="M184" s="267"/>
      <c r="N184" s="268"/>
      <c r="O184" s="329"/>
      <c r="P184" s="329"/>
      <c r="Q184" s="329"/>
      <c r="R184" s="266"/>
      <c r="S184" s="268"/>
      <c r="T184" s="316"/>
      <c r="U184" s="318"/>
      <c r="V184" s="316"/>
      <c r="W184" s="318"/>
      <c r="X184" s="332"/>
      <c r="Y184" s="333"/>
      <c r="Z184" s="299"/>
      <c r="AA184" s="300"/>
      <c r="AB184" s="301"/>
      <c r="AC184" s="305"/>
      <c r="AD184" s="306"/>
      <c r="AE184" s="307"/>
      <c r="AF184" s="310"/>
      <c r="AG184" s="311"/>
      <c r="AH184" s="311"/>
      <c r="AI184" s="311"/>
      <c r="AJ184" s="195"/>
      <c r="AK184" s="196"/>
      <c r="AL184" s="197"/>
      <c r="AN184" s="3"/>
      <c r="AO184" s="70"/>
    </row>
    <row r="185" spans="2:41" s="55" customFormat="1" ht="15" hidden="1" customHeight="1" x14ac:dyDescent="0.15">
      <c r="B185" s="173">
        <v>5</v>
      </c>
      <c r="C185" s="173"/>
      <c r="D185" s="313"/>
      <c r="E185" s="314"/>
      <c r="F185" s="314"/>
      <c r="G185" s="315"/>
      <c r="H185" s="319" t="str">
        <f>IF(AND(AO134="",D185=""),"",
IF(AND(AO134&lt;&gt;"",D185=""),AO134,
IF(AND(AO134="",D185&lt;&gt;""),D185,
IF(AND(AO134&lt;&gt;"",D185&lt;&gt;""),MIN(AO134,D185),""))))</f>
        <v/>
      </c>
      <c r="I185" s="320"/>
      <c r="J185" s="320"/>
      <c r="K185" s="321"/>
      <c r="L185" s="325" t="str">
        <f>IF(H185="","",ROUNDDOWN(((H185-AN185)*0.5-AF185*0.5),-3))</f>
        <v/>
      </c>
      <c r="M185" s="326"/>
      <c r="N185" s="327"/>
      <c r="O185" s="328"/>
      <c r="P185" s="328"/>
      <c r="Q185" s="328"/>
      <c r="R185" s="325">
        <f t="shared" ref="R185" si="94">IF(H185&gt;0,T185+V185+X185,"")</f>
        <v>0</v>
      </c>
      <c r="S185" s="327"/>
      <c r="T185" s="313"/>
      <c r="U185" s="315"/>
      <c r="V185" s="313"/>
      <c r="W185" s="315"/>
      <c r="X185" s="330"/>
      <c r="Y185" s="331"/>
      <c r="Z185" s="296" t="str">
        <f t="shared" ref="Z185" si="95">IF(D185="","",D185-L185-O185-R185)</f>
        <v/>
      </c>
      <c r="AA185" s="297"/>
      <c r="AB185" s="298"/>
      <c r="AC185" s="302" t="str">
        <f t="shared" ref="AC185" si="96">IF(D185&gt;0,IF(H185&gt;0,H185/D185,"補助対象外"),"")</f>
        <v/>
      </c>
      <c r="AD185" s="303"/>
      <c r="AE185" s="304"/>
      <c r="AF185" s="308"/>
      <c r="AG185" s="309"/>
      <c r="AH185" s="309"/>
      <c r="AI185" s="309"/>
      <c r="AJ185" s="192"/>
      <c r="AK185" s="193"/>
      <c r="AL185" s="194"/>
      <c r="AN185" s="68" t="str">
        <f>IF(H185="","",IF(H185&gt;0,IF($T$18=1,ROUNDDOWN(H185*8/108,0),0)))</f>
        <v/>
      </c>
      <c r="AO185" s="69" t="str">
        <f>IF(H185="","",IF(H185&gt;0,IF($T$18=1,ROUNDDOWN(L185/(H185-AN185),5),""),""))</f>
        <v/>
      </c>
    </row>
    <row r="186" spans="2:41" s="55" customFormat="1" ht="15" hidden="1" customHeight="1" x14ac:dyDescent="0.15">
      <c r="B186" s="312"/>
      <c r="C186" s="312"/>
      <c r="D186" s="316"/>
      <c r="E186" s="317"/>
      <c r="F186" s="317"/>
      <c r="G186" s="318"/>
      <c r="H186" s="322"/>
      <c r="I186" s="323"/>
      <c r="J186" s="323"/>
      <c r="K186" s="324"/>
      <c r="L186" s="266"/>
      <c r="M186" s="267"/>
      <c r="N186" s="268"/>
      <c r="O186" s="329"/>
      <c r="P186" s="329"/>
      <c r="Q186" s="329"/>
      <c r="R186" s="266"/>
      <c r="S186" s="268"/>
      <c r="T186" s="316"/>
      <c r="U186" s="318"/>
      <c r="V186" s="316"/>
      <c r="W186" s="318"/>
      <c r="X186" s="332"/>
      <c r="Y186" s="333"/>
      <c r="Z186" s="299"/>
      <c r="AA186" s="300"/>
      <c r="AB186" s="301"/>
      <c r="AC186" s="305"/>
      <c r="AD186" s="306"/>
      <c r="AE186" s="307"/>
      <c r="AF186" s="310"/>
      <c r="AG186" s="311"/>
      <c r="AH186" s="311"/>
      <c r="AI186" s="311"/>
      <c r="AJ186" s="195"/>
      <c r="AK186" s="196"/>
      <c r="AL186" s="197"/>
      <c r="AN186" s="3"/>
      <c r="AO186" s="70"/>
    </row>
    <row r="187" spans="2:41" s="55" customFormat="1" ht="15" hidden="1" customHeight="1" x14ac:dyDescent="0.15">
      <c r="B187" s="173">
        <v>6</v>
      </c>
      <c r="C187" s="173"/>
      <c r="D187" s="313"/>
      <c r="E187" s="314"/>
      <c r="F187" s="314"/>
      <c r="G187" s="315"/>
      <c r="H187" s="319" t="str">
        <f>IF(AND(AO136="",D187=""),"",
IF(AND(AO136&lt;&gt;"",D187=""),AO136,
IF(AND(AO136="",D187&lt;&gt;""),D187,
IF(AND(AO136&lt;&gt;"",D187&lt;&gt;""),MIN(AO136,D187),""))))</f>
        <v/>
      </c>
      <c r="I187" s="320"/>
      <c r="J187" s="320"/>
      <c r="K187" s="321"/>
      <c r="L187" s="325" t="str">
        <f>IF(H187="","",ROUNDDOWN(((H187-AN187)*0.5-AF187*0.5),-3))</f>
        <v/>
      </c>
      <c r="M187" s="326"/>
      <c r="N187" s="327"/>
      <c r="O187" s="328"/>
      <c r="P187" s="328"/>
      <c r="Q187" s="328"/>
      <c r="R187" s="325">
        <f t="shared" ref="R187" si="97">IF(H187&gt;0,T187+V187+X187,"")</f>
        <v>0</v>
      </c>
      <c r="S187" s="327"/>
      <c r="T187" s="313"/>
      <c r="U187" s="315"/>
      <c r="V187" s="313"/>
      <c r="W187" s="315"/>
      <c r="X187" s="330"/>
      <c r="Y187" s="331"/>
      <c r="Z187" s="296" t="str">
        <f t="shared" ref="Z187" si="98">IF(D187="","",D187-L187-O187-R187)</f>
        <v/>
      </c>
      <c r="AA187" s="297"/>
      <c r="AB187" s="298"/>
      <c r="AC187" s="302" t="str">
        <f t="shared" ref="AC187" si="99">IF(D187&gt;0,IF(H187&gt;0,H187/D187,"補助対象外"),"")</f>
        <v/>
      </c>
      <c r="AD187" s="303"/>
      <c r="AE187" s="304"/>
      <c r="AF187" s="308"/>
      <c r="AG187" s="309"/>
      <c r="AH187" s="309"/>
      <c r="AI187" s="309"/>
      <c r="AJ187" s="192"/>
      <c r="AK187" s="193"/>
      <c r="AL187" s="194"/>
      <c r="AN187" s="68" t="str">
        <f>IF(H187="","",IF(H187&gt;0,IF($T$18=1,ROUNDDOWN(H187*8/108,0),0)))</f>
        <v/>
      </c>
      <c r="AO187" s="69" t="str">
        <f>IF(H187="","",IF(H187&gt;0,IF($T$18=1,ROUNDDOWN(L187/(H187-AN187),5),""),""))</f>
        <v/>
      </c>
    </row>
    <row r="188" spans="2:41" s="55" customFormat="1" ht="15" hidden="1" customHeight="1" x14ac:dyDescent="0.15">
      <c r="B188" s="312"/>
      <c r="C188" s="312"/>
      <c r="D188" s="316"/>
      <c r="E188" s="317"/>
      <c r="F188" s="317"/>
      <c r="G188" s="318"/>
      <c r="H188" s="322"/>
      <c r="I188" s="323"/>
      <c r="J188" s="323"/>
      <c r="K188" s="324"/>
      <c r="L188" s="266"/>
      <c r="M188" s="267"/>
      <c r="N188" s="268"/>
      <c r="O188" s="329"/>
      <c r="P188" s="329"/>
      <c r="Q188" s="329"/>
      <c r="R188" s="266"/>
      <c r="S188" s="268"/>
      <c r="T188" s="316"/>
      <c r="U188" s="318"/>
      <c r="V188" s="316"/>
      <c r="W188" s="318"/>
      <c r="X188" s="332"/>
      <c r="Y188" s="333"/>
      <c r="Z188" s="299"/>
      <c r="AA188" s="300"/>
      <c r="AB188" s="301"/>
      <c r="AC188" s="305"/>
      <c r="AD188" s="306"/>
      <c r="AE188" s="307"/>
      <c r="AF188" s="310"/>
      <c r="AG188" s="311"/>
      <c r="AH188" s="311"/>
      <c r="AI188" s="311"/>
      <c r="AJ188" s="195"/>
      <c r="AK188" s="196"/>
      <c r="AL188" s="197"/>
      <c r="AN188" s="3"/>
      <c r="AO188" s="70"/>
    </row>
    <row r="189" spans="2:41" s="55" customFormat="1" ht="15" hidden="1" customHeight="1" x14ac:dyDescent="0.15">
      <c r="B189" s="173">
        <v>7</v>
      </c>
      <c r="C189" s="173"/>
      <c r="D189" s="313"/>
      <c r="E189" s="314"/>
      <c r="F189" s="314"/>
      <c r="G189" s="315"/>
      <c r="H189" s="319" t="str">
        <f>IF(AND(AO138="",D189=""),"",
IF(AND(AO138&lt;&gt;"",D189=""),AO138,
IF(AND(AO138="",D189&lt;&gt;""),D189,
IF(AND(AO138&lt;&gt;"",D189&lt;&gt;""),MIN(AO138,D189),""))))</f>
        <v/>
      </c>
      <c r="I189" s="320"/>
      <c r="J189" s="320"/>
      <c r="K189" s="321"/>
      <c r="L189" s="325" t="str">
        <f>IF(H189="","",ROUNDDOWN(((H189-AN189)*0.5-AF189*0.5),-3))</f>
        <v/>
      </c>
      <c r="M189" s="326"/>
      <c r="N189" s="327"/>
      <c r="O189" s="328"/>
      <c r="P189" s="328"/>
      <c r="Q189" s="328"/>
      <c r="R189" s="325">
        <f t="shared" ref="R189" si="100">IF(H189&gt;0,T189+V189+X189,"")</f>
        <v>0</v>
      </c>
      <c r="S189" s="327"/>
      <c r="T189" s="313"/>
      <c r="U189" s="315"/>
      <c r="V189" s="313"/>
      <c r="W189" s="315"/>
      <c r="X189" s="330"/>
      <c r="Y189" s="331"/>
      <c r="Z189" s="296" t="str">
        <f t="shared" ref="Z189" si="101">IF(D189="","",D189-L189-O189-R189)</f>
        <v/>
      </c>
      <c r="AA189" s="297"/>
      <c r="AB189" s="298"/>
      <c r="AC189" s="302" t="str">
        <f t="shared" ref="AC189" si="102">IF(D189&gt;0,IF(H189&gt;0,H189/D189,"補助対象外"),"")</f>
        <v/>
      </c>
      <c r="AD189" s="303"/>
      <c r="AE189" s="304"/>
      <c r="AF189" s="308"/>
      <c r="AG189" s="309"/>
      <c r="AH189" s="309"/>
      <c r="AI189" s="309"/>
      <c r="AJ189" s="192"/>
      <c r="AK189" s="193"/>
      <c r="AL189" s="194"/>
      <c r="AN189" s="68" t="str">
        <f>IF(H189="","",IF(H189&gt;0,IF($T$18=1,ROUNDDOWN(H189*8/108,0),0)))</f>
        <v/>
      </c>
      <c r="AO189" s="69" t="str">
        <f>IF(H189="","",IF(H189&gt;0,IF($T$18=1,ROUNDDOWN(L189/(H189-AN189),5),""),""))</f>
        <v/>
      </c>
    </row>
    <row r="190" spans="2:41" s="55" customFormat="1" ht="15" hidden="1" customHeight="1" x14ac:dyDescent="0.15">
      <c r="B190" s="312"/>
      <c r="C190" s="312"/>
      <c r="D190" s="316"/>
      <c r="E190" s="317"/>
      <c r="F190" s="317"/>
      <c r="G190" s="318"/>
      <c r="H190" s="322"/>
      <c r="I190" s="323"/>
      <c r="J190" s="323"/>
      <c r="K190" s="324"/>
      <c r="L190" s="266"/>
      <c r="M190" s="267"/>
      <c r="N190" s="268"/>
      <c r="O190" s="329"/>
      <c r="P190" s="329"/>
      <c r="Q190" s="329"/>
      <c r="R190" s="266"/>
      <c r="S190" s="268"/>
      <c r="T190" s="316"/>
      <c r="U190" s="318"/>
      <c r="V190" s="316"/>
      <c r="W190" s="318"/>
      <c r="X190" s="332"/>
      <c r="Y190" s="333"/>
      <c r="Z190" s="299"/>
      <c r="AA190" s="300"/>
      <c r="AB190" s="301"/>
      <c r="AC190" s="305"/>
      <c r="AD190" s="306"/>
      <c r="AE190" s="307"/>
      <c r="AF190" s="310"/>
      <c r="AG190" s="311"/>
      <c r="AH190" s="311"/>
      <c r="AI190" s="311"/>
      <c r="AJ190" s="195"/>
      <c r="AK190" s="196"/>
      <c r="AL190" s="197"/>
      <c r="AN190" s="3"/>
      <c r="AO190" s="70"/>
    </row>
    <row r="191" spans="2:41" s="55" customFormat="1" ht="15" hidden="1" customHeight="1" x14ac:dyDescent="0.15">
      <c r="B191" s="173">
        <v>8</v>
      </c>
      <c r="C191" s="173"/>
      <c r="D191" s="313"/>
      <c r="E191" s="314"/>
      <c r="F191" s="314"/>
      <c r="G191" s="315"/>
      <c r="H191" s="319" t="str">
        <f>IF(AND(AO140="",D191=""),"",
IF(AND(AO140&lt;&gt;"",D191=""),AO140,
IF(AND(AO140="",D191&lt;&gt;""),D191,
IF(AND(AO140&lt;&gt;"",D191&lt;&gt;""),MIN(AO140,D191),""))))</f>
        <v/>
      </c>
      <c r="I191" s="320"/>
      <c r="J191" s="320"/>
      <c r="K191" s="321"/>
      <c r="L191" s="325" t="str">
        <f>IF(H191="","",ROUNDDOWN(((H191-AN191)*0.5-AF191*0.5),-3))</f>
        <v/>
      </c>
      <c r="M191" s="326"/>
      <c r="N191" s="327"/>
      <c r="O191" s="328"/>
      <c r="P191" s="328"/>
      <c r="Q191" s="328"/>
      <c r="R191" s="325">
        <f t="shared" ref="R191" si="103">IF(H191&gt;0,T191+V191+X191,"")</f>
        <v>0</v>
      </c>
      <c r="S191" s="327"/>
      <c r="T191" s="313"/>
      <c r="U191" s="315"/>
      <c r="V191" s="313"/>
      <c r="W191" s="315"/>
      <c r="X191" s="330"/>
      <c r="Y191" s="331"/>
      <c r="Z191" s="296" t="str">
        <f t="shared" ref="Z191" si="104">IF(D191="","",D191-L191-O191-R191)</f>
        <v/>
      </c>
      <c r="AA191" s="297"/>
      <c r="AB191" s="298"/>
      <c r="AC191" s="302" t="str">
        <f t="shared" ref="AC191" si="105">IF(D191&gt;0,IF(H191&gt;0,H191/D191,"補助対象外"),"")</f>
        <v/>
      </c>
      <c r="AD191" s="303"/>
      <c r="AE191" s="304"/>
      <c r="AF191" s="308"/>
      <c r="AG191" s="309"/>
      <c r="AH191" s="309"/>
      <c r="AI191" s="309"/>
      <c r="AJ191" s="192"/>
      <c r="AK191" s="193"/>
      <c r="AL191" s="194"/>
      <c r="AN191" s="68" t="str">
        <f>IF(H191="","",IF(H191&gt;0,IF($T$18=1,ROUNDDOWN(H191*8/108,0),0)))</f>
        <v/>
      </c>
      <c r="AO191" s="69" t="str">
        <f>IF(H191="","",IF(H191&gt;0,IF($T$18=1,ROUNDDOWN(L191/(H191-AN191),5),""),""))</f>
        <v/>
      </c>
    </row>
    <row r="192" spans="2:41" s="55" customFormat="1" ht="15" hidden="1" customHeight="1" x14ac:dyDescent="0.15">
      <c r="B192" s="173"/>
      <c r="C192" s="173"/>
      <c r="D192" s="316"/>
      <c r="E192" s="317"/>
      <c r="F192" s="317"/>
      <c r="G192" s="318"/>
      <c r="H192" s="322"/>
      <c r="I192" s="323"/>
      <c r="J192" s="323"/>
      <c r="K192" s="324"/>
      <c r="L192" s="266"/>
      <c r="M192" s="267"/>
      <c r="N192" s="268"/>
      <c r="O192" s="329"/>
      <c r="P192" s="329"/>
      <c r="Q192" s="329"/>
      <c r="R192" s="266"/>
      <c r="S192" s="268"/>
      <c r="T192" s="316"/>
      <c r="U192" s="318"/>
      <c r="V192" s="316"/>
      <c r="W192" s="318"/>
      <c r="X192" s="332"/>
      <c r="Y192" s="333"/>
      <c r="Z192" s="299"/>
      <c r="AA192" s="300"/>
      <c r="AB192" s="301"/>
      <c r="AC192" s="305"/>
      <c r="AD192" s="306"/>
      <c r="AE192" s="307"/>
      <c r="AF192" s="310"/>
      <c r="AG192" s="311"/>
      <c r="AH192" s="311"/>
      <c r="AI192" s="311"/>
      <c r="AJ192" s="195"/>
      <c r="AK192" s="196"/>
      <c r="AL192" s="197"/>
      <c r="AN192" s="3"/>
      <c r="AO192" s="70"/>
    </row>
    <row r="193" spans="2:41" s="55" customFormat="1" ht="15" hidden="1" customHeight="1" x14ac:dyDescent="0.15">
      <c r="B193" s="173">
        <v>9</v>
      </c>
      <c r="C193" s="173"/>
      <c r="D193" s="313"/>
      <c r="E193" s="314"/>
      <c r="F193" s="314"/>
      <c r="G193" s="315"/>
      <c r="H193" s="319" t="str">
        <f>IF(AND(AO142="",D193=""),"",
IF(AND(AO142&lt;&gt;"",D193=""),AO142,
IF(AND(AO142="",D193&lt;&gt;""),D193,
IF(AND(AO142&lt;&gt;"",D193&lt;&gt;""),MIN(AO142,D193),""))))</f>
        <v/>
      </c>
      <c r="I193" s="320"/>
      <c r="J193" s="320"/>
      <c r="K193" s="321"/>
      <c r="L193" s="325" t="str">
        <f>IF(H193="","",ROUNDDOWN(((H193-AN193)*0.5-AF193*0.5),-3))</f>
        <v/>
      </c>
      <c r="M193" s="326"/>
      <c r="N193" s="327"/>
      <c r="O193" s="328"/>
      <c r="P193" s="328"/>
      <c r="Q193" s="328"/>
      <c r="R193" s="325">
        <f t="shared" ref="R193" si="106">IF(H193&gt;0,T193+V193+X193,"")</f>
        <v>0</v>
      </c>
      <c r="S193" s="327"/>
      <c r="T193" s="313"/>
      <c r="U193" s="315"/>
      <c r="V193" s="313"/>
      <c r="W193" s="315"/>
      <c r="X193" s="330"/>
      <c r="Y193" s="331"/>
      <c r="Z193" s="296" t="str">
        <f t="shared" ref="Z193" si="107">IF(D193="","",D193-L193-O193-R193)</f>
        <v/>
      </c>
      <c r="AA193" s="297"/>
      <c r="AB193" s="298"/>
      <c r="AC193" s="302" t="str">
        <f t="shared" ref="AC193" si="108">IF(D193&gt;0,IF(H193&gt;0,H193/D193,"補助対象外"),"")</f>
        <v/>
      </c>
      <c r="AD193" s="303"/>
      <c r="AE193" s="304"/>
      <c r="AF193" s="308"/>
      <c r="AG193" s="309"/>
      <c r="AH193" s="309"/>
      <c r="AI193" s="309"/>
      <c r="AJ193" s="192"/>
      <c r="AK193" s="193"/>
      <c r="AL193" s="194"/>
      <c r="AN193" s="68" t="str">
        <f>IF(H193="","",IF(H193&gt;0,IF($T$18=1,ROUNDDOWN(H193*8/108,0),0)))</f>
        <v/>
      </c>
      <c r="AO193" s="69" t="str">
        <f>IF(H193="","",IF(H193&gt;0,IF($T$18=1,ROUNDDOWN(L193/(H193-AN193),5),""),""))</f>
        <v/>
      </c>
    </row>
    <row r="194" spans="2:41" s="55" customFormat="1" ht="15" hidden="1" customHeight="1" x14ac:dyDescent="0.15">
      <c r="B194" s="312"/>
      <c r="C194" s="312"/>
      <c r="D194" s="316"/>
      <c r="E194" s="317"/>
      <c r="F194" s="317"/>
      <c r="G194" s="318"/>
      <c r="H194" s="322"/>
      <c r="I194" s="323"/>
      <c r="J194" s="323"/>
      <c r="K194" s="324"/>
      <c r="L194" s="266"/>
      <c r="M194" s="267"/>
      <c r="N194" s="268"/>
      <c r="O194" s="329"/>
      <c r="P194" s="329"/>
      <c r="Q194" s="329"/>
      <c r="R194" s="266"/>
      <c r="S194" s="268"/>
      <c r="T194" s="316"/>
      <c r="U194" s="318"/>
      <c r="V194" s="316"/>
      <c r="W194" s="318"/>
      <c r="X194" s="332"/>
      <c r="Y194" s="333"/>
      <c r="Z194" s="299"/>
      <c r="AA194" s="300"/>
      <c r="AB194" s="301"/>
      <c r="AC194" s="305"/>
      <c r="AD194" s="306"/>
      <c r="AE194" s="307"/>
      <c r="AF194" s="310"/>
      <c r="AG194" s="311"/>
      <c r="AH194" s="311"/>
      <c r="AI194" s="311"/>
      <c r="AJ194" s="195"/>
      <c r="AK194" s="196"/>
      <c r="AL194" s="197"/>
      <c r="AN194" s="3"/>
      <c r="AO194" s="70"/>
    </row>
    <row r="195" spans="2:41" s="55" customFormat="1" ht="15" hidden="1" customHeight="1" x14ac:dyDescent="0.15">
      <c r="B195" s="173">
        <v>10</v>
      </c>
      <c r="C195" s="173"/>
      <c r="D195" s="313"/>
      <c r="E195" s="314"/>
      <c r="F195" s="314"/>
      <c r="G195" s="315"/>
      <c r="H195" s="319" t="str">
        <f>IF(AND(AO144="",D195=""),"",
IF(AND(AO144&lt;&gt;"",D195=""),AO144,
IF(AND(AO144="",D195&lt;&gt;""),D195,
IF(AND(AO144&lt;&gt;"",D195&lt;&gt;""),MIN(AO144,D195),""))))</f>
        <v/>
      </c>
      <c r="I195" s="320"/>
      <c r="J195" s="320"/>
      <c r="K195" s="321"/>
      <c r="L195" s="325" t="str">
        <f>IF(H195="","",ROUNDDOWN(((H195-AN195)*0.5-AF195*0.5),-3))</f>
        <v/>
      </c>
      <c r="M195" s="326"/>
      <c r="N195" s="327"/>
      <c r="O195" s="328"/>
      <c r="P195" s="328"/>
      <c r="Q195" s="328"/>
      <c r="R195" s="325">
        <f t="shared" ref="R195" si="109">IF(H195&gt;0,T195+V195+X195,"")</f>
        <v>0</v>
      </c>
      <c r="S195" s="327"/>
      <c r="T195" s="313"/>
      <c r="U195" s="315"/>
      <c r="V195" s="313"/>
      <c r="W195" s="315"/>
      <c r="X195" s="330"/>
      <c r="Y195" s="331"/>
      <c r="Z195" s="296" t="str">
        <f t="shared" ref="Z195" si="110">IF(D195="","",D195-L195-O195-R195)</f>
        <v/>
      </c>
      <c r="AA195" s="297"/>
      <c r="AB195" s="298"/>
      <c r="AC195" s="302" t="str">
        <f t="shared" ref="AC195" si="111">IF(D195&gt;0,IF(H195&gt;0,H195/D195,"補助対象外"),"")</f>
        <v/>
      </c>
      <c r="AD195" s="303"/>
      <c r="AE195" s="304"/>
      <c r="AF195" s="308"/>
      <c r="AG195" s="309"/>
      <c r="AH195" s="309"/>
      <c r="AI195" s="309"/>
      <c r="AJ195" s="192"/>
      <c r="AK195" s="193"/>
      <c r="AL195" s="194"/>
      <c r="AN195" s="68" t="str">
        <f>IF(H195="","",IF(H195&gt;0,IF($T$18=1,ROUNDDOWN(H195*8/108,0),0)))</f>
        <v/>
      </c>
      <c r="AO195" s="69" t="str">
        <f>IF(H195="","",IF(H195&gt;0,IF($T$18=1,ROUNDDOWN(L195/(H195-AN195),5),""),""))</f>
        <v/>
      </c>
    </row>
    <row r="196" spans="2:41" s="55" customFormat="1" ht="15" hidden="1" customHeight="1" thickBot="1" x14ac:dyDescent="0.2">
      <c r="B196" s="312"/>
      <c r="C196" s="312"/>
      <c r="D196" s="316"/>
      <c r="E196" s="317"/>
      <c r="F196" s="317"/>
      <c r="G196" s="318"/>
      <c r="H196" s="322"/>
      <c r="I196" s="323"/>
      <c r="J196" s="323"/>
      <c r="K196" s="324"/>
      <c r="L196" s="266"/>
      <c r="M196" s="267"/>
      <c r="N196" s="268"/>
      <c r="O196" s="329"/>
      <c r="P196" s="329"/>
      <c r="Q196" s="329"/>
      <c r="R196" s="266"/>
      <c r="S196" s="268"/>
      <c r="T196" s="316"/>
      <c r="U196" s="318"/>
      <c r="V196" s="316"/>
      <c r="W196" s="318"/>
      <c r="X196" s="332"/>
      <c r="Y196" s="333"/>
      <c r="Z196" s="299"/>
      <c r="AA196" s="300"/>
      <c r="AB196" s="301"/>
      <c r="AC196" s="305"/>
      <c r="AD196" s="306"/>
      <c r="AE196" s="307"/>
      <c r="AF196" s="310"/>
      <c r="AG196" s="311"/>
      <c r="AH196" s="311"/>
      <c r="AI196" s="311"/>
      <c r="AJ196" s="195"/>
      <c r="AK196" s="196"/>
      <c r="AL196" s="197"/>
      <c r="AN196" s="3"/>
      <c r="AO196" s="70"/>
    </row>
    <row r="197" spans="2:41" s="55" customFormat="1" ht="15" hidden="1" customHeight="1" thickTop="1" x14ac:dyDescent="0.15">
      <c r="B197" s="261" t="s">
        <v>1</v>
      </c>
      <c r="C197" s="261"/>
      <c r="D197" s="263">
        <f>SUM(D177:G196)</f>
        <v>0</v>
      </c>
      <c r="E197" s="264"/>
      <c r="F197" s="264"/>
      <c r="G197" s="265"/>
      <c r="H197" s="263">
        <f>SUM(H177:K196)</f>
        <v>0</v>
      </c>
      <c r="I197" s="264"/>
      <c r="J197" s="264"/>
      <c r="K197" s="265"/>
      <c r="L197" s="263">
        <f>SUM(L177:N196)</f>
        <v>0</v>
      </c>
      <c r="M197" s="264"/>
      <c r="N197" s="265"/>
      <c r="O197" s="263">
        <f>SUM(O177:Q196)</f>
        <v>0</v>
      </c>
      <c r="P197" s="264"/>
      <c r="Q197" s="265"/>
      <c r="R197" s="263">
        <f>SUM(R177:S196)</f>
        <v>0</v>
      </c>
      <c r="S197" s="265"/>
      <c r="T197" s="263">
        <f t="shared" ref="T197" si="112">SUM(T177:U196)</f>
        <v>0</v>
      </c>
      <c r="U197" s="265"/>
      <c r="V197" s="263">
        <f t="shared" ref="V197" si="113">SUM(V177:W196)</f>
        <v>0</v>
      </c>
      <c r="W197" s="265"/>
      <c r="X197" s="263">
        <f t="shared" ref="X197" si="114">SUM(X177:Y196)</f>
        <v>0</v>
      </c>
      <c r="Y197" s="265"/>
      <c r="Z197" s="263">
        <f>SUM(Z177:AB182)</f>
        <v>0</v>
      </c>
      <c r="AA197" s="264"/>
      <c r="AB197" s="265"/>
      <c r="AC197" s="283"/>
      <c r="AD197" s="284"/>
      <c r="AE197" s="285"/>
      <c r="AF197" s="289">
        <f>SUM(AF177:AJ182)</f>
        <v>0</v>
      </c>
      <c r="AG197" s="290"/>
      <c r="AH197" s="290"/>
      <c r="AI197" s="290"/>
      <c r="AJ197" s="289"/>
      <c r="AK197" s="290"/>
      <c r="AL197" s="293"/>
    </row>
    <row r="198" spans="2:41" s="55" customFormat="1" ht="15" hidden="1" customHeight="1" x14ac:dyDescent="0.15">
      <c r="B198" s="262"/>
      <c r="C198" s="262"/>
      <c r="D198" s="266"/>
      <c r="E198" s="267"/>
      <c r="F198" s="267"/>
      <c r="G198" s="268"/>
      <c r="H198" s="266"/>
      <c r="I198" s="267"/>
      <c r="J198" s="267"/>
      <c r="K198" s="268"/>
      <c r="L198" s="266"/>
      <c r="M198" s="267"/>
      <c r="N198" s="268"/>
      <c r="O198" s="266"/>
      <c r="P198" s="267"/>
      <c r="Q198" s="268"/>
      <c r="R198" s="266"/>
      <c r="S198" s="268"/>
      <c r="T198" s="266"/>
      <c r="U198" s="268"/>
      <c r="V198" s="266"/>
      <c r="W198" s="268"/>
      <c r="X198" s="266"/>
      <c r="Y198" s="268"/>
      <c r="Z198" s="266"/>
      <c r="AA198" s="267"/>
      <c r="AB198" s="268"/>
      <c r="AC198" s="286"/>
      <c r="AD198" s="287"/>
      <c r="AE198" s="288"/>
      <c r="AF198" s="291"/>
      <c r="AG198" s="292"/>
      <c r="AH198" s="292"/>
      <c r="AI198" s="292"/>
      <c r="AJ198" s="291"/>
      <c r="AK198" s="292"/>
      <c r="AL198" s="294"/>
    </row>
    <row r="199" spans="2:41" s="72" customFormat="1" ht="11.25" hidden="1" customHeight="1" x14ac:dyDescent="0.15">
      <c r="B199" s="71" t="s">
        <v>154</v>
      </c>
      <c r="C199" s="260" t="s">
        <v>155</v>
      </c>
      <c r="D199" s="260"/>
      <c r="E199" s="260"/>
      <c r="F199" s="260"/>
      <c r="G199" s="260"/>
      <c r="H199" s="260"/>
      <c r="I199" s="260"/>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K199" s="260"/>
      <c r="AL199" s="260"/>
    </row>
    <row r="200" spans="2:41" s="72" customFormat="1" ht="11.25" hidden="1" customHeight="1" x14ac:dyDescent="0.15">
      <c r="B200" s="71"/>
      <c r="C200" s="260"/>
      <c r="D200" s="260"/>
      <c r="E200" s="260"/>
      <c r="F200" s="260"/>
      <c r="G200" s="260"/>
      <c r="H200" s="260"/>
      <c r="I200" s="260"/>
      <c r="J200" s="260"/>
      <c r="K200" s="260"/>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c r="AK200" s="260"/>
      <c r="AL200" s="260"/>
    </row>
    <row r="201" spans="2:41" s="55" customFormat="1" ht="11.25" hidden="1" customHeight="1" x14ac:dyDescent="0.15">
      <c r="B201" s="73"/>
      <c r="C201" s="295" t="s">
        <v>156</v>
      </c>
      <c r="D201" s="295"/>
      <c r="E201" s="295"/>
      <c r="F201" s="295"/>
      <c r="G201" s="295"/>
      <c r="H201" s="295"/>
      <c r="I201" s="295"/>
      <c r="J201" s="295"/>
      <c r="K201" s="295"/>
      <c r="L201" s="295"/>
      <c r="M201" s="295"/>
      <c r="N201" s="295"/>
      <c r="O201" s="295"/>
      <c r="P201" s="295"/>
      <c r="Q201" s="295"/>
      <c r="R201" s="295"/>
      <c r="S201" s="295"/>
      <c r="T201" s="295"/>
      <c r="U201" s="295"/>
      <c r="V201" s="295"/>
      <c r="W201" s="295"/>
      <c r="X201" s="295"/>
      <c r="Y201" s="295"/>
      <c r="Z201" s="295"/>
      <c r="AA201" s="295"/>
      <c r="AB201" s="295"/>
      <c r="AC201" s="295"/>
      <c r="AD201" s="295"/>
      <c r="AE201" s="295"/>
      <c r="AF201" s="295"/>
      <c r="AG201" s="295"/>
      <c r="AH201" s="295"/>
      <c r="AI201" s="295"/>
      <c r="AJ201" s="295"/>
      <c r="AK201" s="295"/>
      <c r="AL201" s="295"/>
    </row>
    <row r="202" spans="2:41" s="55" customFormat="1" ht="11.25" hidden="1" customHeight="1" x14ac:dyDescent="0.15">
      <c r="B202" s="54"/>
      <c r="C202" s="295"/>
      <c r="D202" s="295"/>
      <c r="E202" s="295"/>
      <c r="F202" s="295"/>
      <c r="G202" s="295"/>
      <c r="H202" s="295"/>
      <c r="I202" s="295"/>
      <c r="J202" s="295"/>
      <c r="K202" s="295"/>
      <c r="L202" s="295"/>
      <c r="M202" s="295"/>
      <c r="N202" s="295"/>
      <c r="O202" s="295"/>
      <c r="P202" s="295"/>
      <c r="Q202" s="295"/>
      <c r="R202" s="295"/>
      <c r="S202" s="295"/>
      <c r="T202" s="295"/>
      <c r="U202" s="295"/>
      <c r="V202" s="295"/>
      <c r="W202" s="295"/>
      <c r="X202" s="295"/>
      <c r="Y202" s="295"/>
      <c r="Z202" s="295"/>
      <c r="AA202" s="295"/>
      <c r="AB202" s="295"/>
      <c r="AC202" s="295"/>
      <c r="AD202" s="295"/>
      <c r="AE202" s="295"/>
      <c r="AF202" s="295"/>
      <c r="AG202" s="295"/>
      <c r="AH202" s="295"/>
      <c r="AI202" s="295"/>
      <c r="AJ202" s="295"/>
      <c r="AK202" s="295"/>
      <c r="AL202" s="295"/>
    </row>
    <row r="203" spans="2:41" s="55" customFormat="1" ht="11.25" hidden="1" customHeight="1" x14ac:dyDescent="0.15">
      <c r="B203" s="54"/>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295"/>
      <c r="AG203" s="295"/>
      <c r="AH203" s="295"/>
      <c r="AI203" s="295"/>
      <c r="AJ203" s="295"/>
      <c r="AK203" s="295"/>
      <c r="AL203" s="295"/>
    </row>
    <row r="204" spans="2:41" s="55" customFormat="1" ht="11.25" hidden="1" customHeight="1" x14ac:dyDescent="0.15">
      <c r="B204" s="54"/>
      <c r="C204" s="260" t="s">
        <v>46</v>
      </c>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row>
    <row r="205" spans="2:41" s="55" customFormat="1" ht="11.25" hidden="1" customHeight="1" x14ac:dyDescent="0.15">
      <c r="B205" s="74"/>
      <c r="C205" s="260"/>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c r="AK205" s="260"/>
      <c r="AL205" s="260"/>
    </row>
    <row r="206" spans="2:41" s="55" customFormat="1" ht="11.25" customHeight="1" x14ac:dyDescent="0.15">
      <c r="B206" s="75" t="s">
        <v>154</v>
      </c>
      <c r="C206" s="150" t="s">
        <v>155</v>
      </c>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0"/>
      <c r="AK206" s="150"/>
      <c r="AL206" s="150"/>
    </row>
    <row r="207" spans="2:41" s="55" customFormat="1" ht="11.25" customHeight="1" x14ac:dyDescent="0.15">
      <c r="B207" s="75"/>
      <c r="C207" s="150"/>
      <c r="D207" s="150"/>
      <c r="E207" s="150"/>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c r="AB207" s="150"/>
      <c r="AC207" s="150"/>
      <c r="AD207" s="150"/>
      <c r="AE207" s="150"/>
      <c r="AF207" s="150"/>
      <c r="AG207" s="150"/>
      <c r="AH207" s="150"/>
      <c r="AI207" s="150"/>
      <c r="AJ207" s="150"/>
      <c r="AK207" s="150"/>
      <c r="AL207" s="150"/>
    </row>
    <row r="208" spans="2:41" s="55" customFormat="1" ht="11.25" customHeight="1" x14ac:dyDescent="0.15">
      <c r="B208" s="76"/>
      <c r="C208" s="172" t="s">
        <v>156</v>
      </c>
      <c r="D208" s="172"/>
      <c r="E208" s="172"/>
      <c r="F208" s="172"/>
      <c r="G208" s="172"/>
      <c r="H208" s="172"/>
      <c r="I208" s="172"/>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c r="AG208" s="172"/>
      <c r="AH208" s="172"/>
      <c r="AI208" s="172"/>
      <c r="AJ208" s="172"/>
      <c r="AK208" s="172"/>
      <c r="AL208" s="172"/>
    </row>
    <row r="209" spans="2:39" s="55" customFormat="1" ht="11.25" customHeight="1" x14ac:dyDescent="0.15">
      <c r="B209" s="5"/>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c r="AG209" s="172"/>
      <c r="AH209" s="172"/>
      <c r="AI209" s="172"/>
      <c r="AJ209" s="172"/>
      <c r="AK209" s="172"/>
      <c r="AL209" s="172"/>
    </row>
    <row r="210" spans="2:39" s="55" customFormat="1" ht="11.25" customHeight="1" x14ac:dyDescent="0.15">
      <c r="B210" s="5"/>
      <c r="C210" s="172"/>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72"/>
      <c r="AL210" s="172"/>
    </row>
    <row r="211" spans="2:39" s="55" customFormat="1" ht="11.25" customHeight="1" x14ac:dyDescent="0.15">
      <c r="B211" s="5"/>
      <c r="C211" s="53" t="s">
        <v>46</v>
      </c>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row>
    <row r="212" spans="2:39" ht="15" customHeight="1" x14ac:dyDescent="0.15">
      <c r="B212" s="9"/>
      <c r="C212" s="150" t="s">
        <v>178</v>
      </c>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c r="AB212" s="150"/>
      <c r="AC212" s="150"/>
      <c r="AD212" s="150"/>
      <c r="AE212" s="150"/>
      <c r="AF212" s="150"/>
      <c r="AG212" s="150"/>
      <c r="AH212" s="150"/>
      <c r="AI212" s="150"/>
      <c r="AJ212" s="150"/>
      <c r="AK212" s="150"/>
      <c r="AL212" s="150"/>
    </row>
    <row r="213" spans="2:39" ht="12.75" customHeight="1" x14ac:dyDescent="0.15">
      <c r="B213" s="9"/>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c r="AG213" s="150"/>
      <c r="AH213" s="150"/>
      <c r="AI213" s="150"/>
      <c r="AJ213" s="150"/>
      <c r="AK213" s="150"/>
      <c r="AL213" s="150"/>
    </row>
    <row r="214" spans="2:39" s="96" customFormat="1" ht="12" customHeight="1" x14ac:dyDescent="0.15">
      <c r="B214" s="9"/>
      <c r="C214" s="150" t="s">
        <v>183</v>
      </c>
      <c r="D214" s="150"/>
      <c r="E214" s="150"/>
      <c r="F214" s="150"/>
      <c r="G214" s="150"/>
      <c r="H214" s="150"/>
      <c r="I214" s="150"/>
      <c r="J214" s="150"/>
      <c r="K214" s="150"/>
      <c r="L214" s="150"/>
      <c r="M214" s="150"/>
      <c r="N214" s="150"/>
      <c r="O214" s="150"/>
      <c r="P214" s="150"/>
      <c r="Q214" s="150"/>
      <c r="R214" s="150"/>
      <c r="S214" s="150"/>
      <c r="T214" s="150"/>
      <c r="U214" s="150"/>
      <c r="V214" s="150"/>
      <c r="W214" s="150"/>
      <c r="X214" s="150"/>
      <c r="Y214" s="150"/>
      <c r="Z214" s="150"/>
      <c r="AA214" s="150"/>
      <c r="AB214" s="150"/>
      <c r="AC214" s="150"/>
      <c r="AD214" s="150"/>
      <c r="AE214" s="150"/>
      <c r="AF214" s="150"/>
      <c r="AG214" s="150"/>
      <c r="AH214" s="150"/>
      <c r="AI214" s="150"/>
      <c r="AJ214" s="150"/>
      <c r="AK214" s="150"/>
      <c r="AL214" s="150"/>
    </row>
    <row r="215" spans="2:39" s="96" customFormat="1" ht="12.75" customHeight="1" x14ac:dyDescent="0.15">
      <c r="B215" s="9"/>
      <c r="C215" s="150"/>
      <c r="D215" s="150"/>
      <c r="E215" s="150"/>
      <c r="F215" s="150"/>
      <c r="G215" s="150"/>
      <c r="H215" s="150"/>
      <c r="I215" s="150"/>
      <c r="J215" s="150"/>
      <c r="K215" s="150"/>
      <c r="L215" s="150"/>
      <c r="M215" s="150"/>
      <c r="N215" s="150"/>
      <c r="O215" s="150"/>
      <c r="P215" s="150"/>
      <c r="Q215" s="150"/>
      <c r="R215" s="150"/>
      <c r="S215" s="150"/>
      <c r="T215" s="150"/>
      <c r="U215" s="150"/>
      <c r="V215" s="150"/>
      <c r="W215" s="150"/>
      <c r="X215" s="150"/>
      <c r="Y215" s="150"/>
      <c r="Z215" s="150"/>
      <c r="AA215" s="150"/>
      <c r="AB215" s="150"/>
      <c r="AC215" s="150"/>
      <c r="AD215" s="150"/>
      <c r="AE215" s="150"/>
      <c r="AF215" s="150"/>
      <c r="AG215" s="150"/>
      <c r="AH215" s="150"/>
      <c r="AI215" s="150"/>
      <c r="AJ215" s="150"/>
      <c r="AK215" s="150"/>
      <c r="AL215" s="150"/>
    </row>
    <row r="216" spans="2:39" s="55" customFormat="1" ht="11.25" customHeight="1" x14ac:dyDescent="0.15">
      <c r="B216" s="9"/>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row>
    <row r="217" spans="2:39" ht="15" customHeight="1" x14ac:dyDescent="0.15">
      <c r="B217" s="5" t="s">
        <v>127</v>
      </c>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8"/>
    </row>
    <row r="218" spans="2:39" ht="15" customHeight="1" x14ac:dyDescent="0.15">
      <c r="B218" s="5" t="s">
        <v>39</v>
      </c>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8"/>
    </row>
    <row r="219" spans="2:39" ht="15" customHeight="1" x14ac:dyDescent="0.15">
      <c r="B219" s="127" t="s">
        <v>25</v>
      </c>
      <c r="C219" s="128"/>
      <c r="D219" s="128"/>
      <c r="E219" s="128"/>
      <c r="F219" s="128"/>
      <c r="G219" s="128"/>
      <c r="H219" s="128"/>
      <c r="I219" s="128"/>
      <c r="J219" s="128"/>
      <c r="K219" s="129"/>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35"/>
      <c r="AK219" s="135"/>
      <c r="AL219" s="135"/>
    </row>
    <row r="220" spans="2:39" ht="15" customHeight="1" x14ac:dyDescent="0.15">
      <c r="B220" s="123"/>
      <c r="C220" s="124"/>
      <c r="D220" s="124"/>
      <c r="E220" s="124"/>
      <c r="F220" s="124"/>
      <c r="G220" s="124"/>
      <c r="H220" s="124"/>
      <c r="I220" s="124"/>
      <c r="J220" s="124"/>
      <c r="K220" s="125"/>
      <c r="L220" s="406"/>
      <c r="M220" s="406"/>
      <c r="N220" s="406"/>
      <c r="O220" s="406"/>
      <c r="P220" s="406"/>
      <c r="Q220" s="406"/>
      <c r="R220" s="406"/>
      <c r="S220" s="406"/>
      <c r="T220" s="406"/>
      <c r="U220" s="406"/>
      <c r="V220" s="406"/>
      <c r="W220" s="406"/>
      <c r="X220" s="406"/>
      <c r="Y220" s="406"/>
      <c r="Z220" s="406"/>
      <c r="AA220" s="406"/>
      <c r="AB220" s="406"/>
      <c r="AC220" s="406"/>
      <c r="AD220" s="406"/>
      <c r="AE220" s="406"/>
      <c r="AF220" s="406"/>
      <c r="AG220" s="406"/>
      <c r="AH220" s="406"/>
      <c r="AI220" s="406"/>
      <c r="AJ220" s="406"/>
      <c r="AK220" s="406"/>
      <c r="AL220" s="406"/>
    </row>
    <row r="221" spans="2:39" ht="15" customHeight="1" x14ac:dyDescent="0.15">
      <c r="B221" s="127" t="s">
        <v>29</v>
      </c>
      <c r="C221" s="128"/>
      <c r="D221" s="128"/>
      <c r="E221" s="128"/>
      <c r="F221" s="128"/>
      <c r="G221" s="128"/>
      <c r="H221" s="128"/>
      <c r="I221" s="128"/>
      <c r="J221" s="128"/>
      <c r="K221" s="129"/>
      <c r="L221" s="398" t="s">
        <v>102</v>
      </c>
      <c r="M221" s="398"/>
      <c r="N221" s="398"/>
      <c r="O221" s="400" t="s">
        <v>27</v>
      </c>
      <c r="P221" s="401"/>
      <c r="Q221" s="401"/>
      <c r="R221" s="401"/>
      <c r="S221" s="401"/>
      <c r="T221" s="401"/>
      <c r="U221" s="401"/>
      <c r="V221" s="401"/>
      <c r="W221" s="401"/>
      <c r="X221" s="401"/>
      <c r="Y221" s="401"/>
      <c r="Z221" s="401"/>
      <c r="AA221" s="401"/>
      <c r="AB221" s="401"/>
      <c r="AC221" s="401"/>
      <c r="AD221" s="401"/>
      <c r="AE221" s="401"/>
      <c r="AF221" s="401"/>
      <c r="AG221" s="401"/>
      <c r="AH221" s="401"/>
      <c r="AI221" s="401"/>
      <c r="AJ221" s="401"/>
      <c r="AK221" s="401"/>
      <c r="AL221" s="402"/>
    </row>
    <row r="222" spans="2:39" ht="15" customHeight="1" x14ac:dyDescent="0.15">
      <c r="B222" s="123"/>
      <c r="C222" s="124"/>
      <c r="D222" s="124"/>
      <c r="E222" s="124"/>
      <c r="F222" s="124"/>
      <c r="G222" s="124"/>
      <c r="H222" s="124"/>
      <c r="I222" s="124"/>
      <c r="J222" s="124"/>
      <c r="K222" s="125"/>
      <c r="L222" s="399"/>
      <c r="M222" s="399"/>
      <c r="N222" s="399"/>
      <c r="O222" s="403"/>
      <c r="P222" s="404"/>
      <c r="Q222" s="404"/>
      <c r="R222" s="404"/>
      <c r="S222" s="404"/>
      <c r="T222" s="404"/>
      <c r="U222" s="404"/>
      <c r="V222" s="404"/>
      <c r="W222" s="404"/>
      <c r="X222" s="404"/>
      <c r="Y222" s="404"/>
      <c r="Z222" s="404"/>
      <c r="AA222" s="404"/>
      <c r="AB222" s="404"/>
      <c r="AC222" s="404"/>
      <c r="AD222" s="404"/>
      <c r="AE222" s="404"/>
      <c r="AF222" s="404"/>
      <c r="AG222" s="404"/>
      <c r="AH222" s="404"/>
      <c r="AI222" s="404"/>
      <c r="AJ222" s="404"/>
      <c r="AK222" s="404"/>
      <c r="AL222" s="405"/>
    </row>
    <row r="223" spans="2:39" ht="15" customHeight="1" x14ac:dyDescent="0.1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79"/>
    </row>
    <row r="224" spans="2:39" ht="15" customHeight="1" x14ac:dyDescent="0.15">
      <c r="B224" s="5" t="s">
        <v>40</v>
      </c>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8"/>
    </row>
    <row r="225" spans="2:38" ht="15" customHeight="1" x14ac:dyDescent="0.15">
      <c r="B225" s="127" t="s">
        <v>25</v>
      </c>
      <c r="C225" s="128"/>
      <c r="D225" s="128"/>
      <c r="E225" s="128"/>
      <c r="F225" s="128"/>
      <c r="G225" s="128"/>
      <c r="H225" s="128"/>
      <c r="I225" s="128"/>
      <c r="J225" s="128"/>
      <c r="K225" s="129"/>
      <c r="L225" s="113" t="s">
        <v>47</v>
      </c>
      <c r="M225" s="114"/>
      <c r="N225" s="114"/>
      <c r="O225" s="114"/>
      <c r="P225" s="115"/>
      <c r="Q225" s="113" t="s">
        <v>48</v>
      </c>
      <c r="R225" s="114"/>
      <c r="S225" s="114"/>
      <c r="T225" s="114"/>
      <c r="U225" s="115"/>
      <c r="V225" s="113" t="s">
        <v>49</v>
      </c>
      <c r="W225" s="114"/>
      <c r="X225" s="114"/>
      <c r="Y225" s="114"/>
      <c r="Z225" s="115"/>
      <c r="AA225" s="113" t="s">
        <v>106</v>
      </c>
      <c r="AB225" s="114"/>
      <c r="AC225" s="114"/>
      <c r="AD225" s="114"/>
      <c r="AE225" s="115"/>
      <c r="AF225" s="113" t="s">
        <v>107</v>
      </c>
      <c r="AG225" s="114"/>
      <c r="AH225" s="114"/>
      <c r="AI225" s="114"/>
      <c r="AJ225" s="114"/>
      <c r="AK225" s="114"/>
      <c r="AL225" s="115"/>
    </row>
    <row r="226" spans="2:38" ht="15" customHeight="1" x14ac:dyDescent="0.15">
      <c r="B226" s="123"/>
      <c r="C226" s="124"/>
      <c r="D226" s="124"/>
      <c r="E226" s="124"/>
      <c r="F226" s="124"/>
      <c r="G226" s="124"/>
      <c r="H226" s="124"/>
      <c r="I226" s="124"/>
      <c r="J226" s="124"/>
      <c r="K226" s="125"/>
      <c r="L226" s="119"/>
      <c r="M226" s="120"/>
      <c r="N226" s="120"/>
      <c r="O226" s="120"/>
      <c r="P226" s="121"/>
      <c r="Q226" s="119"/>
      <c r="R226" s="120"/>
      <c r="S226" s="120"/>
      <c r="T226" s="120"/>
      <c r="U226" s="121"/>
      <c r="V226" s="119"/>
      <c r="W226" s="120"/>
      <c r="X226" s="120"/>
      <c r="Y226" s="120"/>
      <c r="Z226" s="121"/>
      <c r="AA226" s="119"/>
      <c r="AB226" s="120"/>
      <c r="AC226" s="120"/>
      <c r="AD226" s="120"/>
      <c r="AE226" s="121"/>
      <c r="AF226" s="119"/>
      <c r="AG226" s="120"/>
      <c r="AH226" s="120"/>
      <c r="AI226" s="120"/>
      <c r="AJ226" s="120"/>
      <c r="AK226" s="120"/>
      <c r="AL226" s="121"/>
    </row>
    <row r="227" spans="2:38" ht="15" customHeight="1" x14ac:dyDescent="0.15">
      <c r="B227" s="113"/>
      <c r="C227" s="128"/>
      <c r="D227" s="128"/>
      <c r="E227" s="128"/>
      <c r="F227" s="128"/>
      <c r="G227" s="128"/>
      <c r="H227" s="128"/>
      <c r="I227" s="128"/>
      <c r="J227" s="128"/>
      <c r="K227" s="129"/>
      <c r="L227" s="113"/>
      <c r="M227" s="114"/>
      <c r="N227" s="114"/>
      <c r="O227" s="114"/>
      <c r="P227" s="115"/>
      <c r="Q227" s="113"/>
      <c r="R227" s="114"/>
      <c r="S227" s="114"/>
      <c r="T227" s="114"/>
      <c r="U227" s="115"/>
      <c r="V227" s="113"/>
      <c r="W227" s="114"/>
      <c r="X227" s="114"/>
      <c r="Y227" s="114"/>
      <c r="Z227" s="115"/>
      <c r="AA227" s="113"/>
      <c r="AB227" s="114"/>
      <c r="AC227" s="114"/>
      <c r="AD227" s="114"/>
      <c r="AE227" s="115"/>
      <c r="AF227" s="113"/>
      <c r="AG227" s="114"/>
      <c r="AH227" s="114"/>
      <c r="AI227" s="114"/>
      <c r="AJ227" s="114"/>
      <c r="AK227" s="114"/>
      <c r="AL227" s="115"/>
    </row>
    <row r="228" spans="2:38" ht="15" customHeight="1" x14ac:dyDescent="0.15">
      <c r="B228" s="123"/>
      <c r="C228" s="124"/>
      <c r="D228" s="124"/>
      <c r="E228" s="124"/>
      <c r="F228" s="124"/>
      <c r="G228" s="124"/>
      <c r="H228" s="124"/>
      <c r="I228" s="124"/>
      <c r="J228" s="124"/>
      <c r="K228" s="125"/>
      <c r="L228" s="119"/>
      <c r="M228" s="120"/>
      <c r="N228" s="120"/>
      <c r="O228" s="120"/>
      <c r="P228" s="121"/>
      <c r="Q228" s="119"/>
      <c r="R228" s="120"/>
      <c r="S228" s="120"/>
      <c r="T228" s="120"/>
      <c r="U228" s="121"/>
      <c r="V228" s="119"/>
      <c r="W228" s="120"/>
      <c r="X228" s="120"/>
      <c r="Y228" s="120"/>
      <c r="Z228" s="121"/>
      <c r="AA228" s="119"/>
      <c r="AB228" s="120"/>
      <c r="AC228" s="120"/>
      <c r="AD228" s="120"/>
      <c r="AE228" s="121"/>
      <c r="AF228" s="119"/>
      <c r="AG228" s="120"/>
      <c r="AH228" s="120"/>
      <c r="AI228" s="120"/>
      <c r="AJ228" s="120"/>
      <c r="AK228" s="120"/>
      <c r="AL228" s="121"/>
    </row>
    <row r="229" spans="2:38" ht="14.1" customHeight="1" x14ac:dyDescent="0.15">
      <c r="B229" s="397" t="s">
        <v>118</v>
      </c>
      <c r="C229" s="397"/>
      <c r="D229" s="13" t="s">
        <v>171</v>
      </c>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row>
    <row r="230" spans="2:38" ht="14.1" customHeight="1" x14ac:dyDescent="0.15">
      <c r="B230" s="391"/>
      <c r="C230" s="391"/>
      <c r="D230" s="392" t="s">
        <v>172</v>
      </c>
      <c r="E230" s="392"/>
      <c r="F230" s="392"/>
      <c r="G230" s="392"/>
      <c r="H230" s="392"/>
      <c r="I230" s="392"/>
      <c r="J230" s="392"/>
      <c r="K230" s="392"/>
      <c r="L230" s="392"/>
      <c r="M230" s="392"/>
      <c r="N230" s="392"/>
      <c r="O230" s="392"/>
      <c r="P230" s="392"/>
      <c r="Q230" s="392"/>
      <c r="R230" s="392"/>
      <c r="S230" s="392"/>
      <c r="T230" s="392"/>
      <c r="U230" s="392"/>
      <c r="V230" s="392"/>
      <c r="W230" s="392"/>
      <c r="X230" s="392"/>
      <c r="Y230" s="392"/>
      <c r="Z230" s="392"/>
      <c r="AA230" s="392"/>
      <c r="AB230" s="392"/>
      <c r="AC230" s="392"/>
      <c r="AD230" s="392"/>
      <c r="AE230" s="392"/>
      <c r="AF230" s="392"/>
      <c r="AG230" s="392"/>
      <c r="AH230" s="392"/>
      <c r="AI230" s="392"/>
      <c r="AJ230" s="392"/>
      <c r="AK230" s="392"/>
      <c r="AL230" s="392"/>
    </row>
    <row r="231" spans="2:38" ht="14.1" customHeight="1" x14ac:dyDescent="0.15">
      <c r="B231" s="4"/>
      <c r="C231" s="4"/>
      <c r="D231" s="392"/>
      <c r="E231" s="392"/>
      <c r="F231" s="392"/>
      <c r="G231" s="392"/>
      <c r="H231" s="392"/>
      <c r="I231" s="392"/>
      <c r="J231" s="392"/>
      <c r="K231" s="392"/>
      <c r="L231" s="392"/>
      <c r="M231" s="392"/>
      <c r="N231" s="392"/>
      <c r="O231" s="392"/>
      <c r="P231" s="392"/>
      <c r="Q231" s="392"/>
      <c r="R231" s="392"/>
      <c r="S231" s="392"/>
      <c r="T231" s="392"/>
      <c r="U231" s="392"/>
      <c r="V231" s="392"/>
      <c r="W231" s="392"/>
      <c r="X231" s="392"/>
      <c r="Y231" s="392"/>
      <c r="Z231" s="392"/>
      <c r="AA231" s="392"/>
      <c r="AB231" s="392"/>
      <c r="AC231" s="392"/>
      <c r="AD231" s="392"/>
      <c r="AE231" s="392"/>
      <c r="AF231" s="392"/>
      <c r="AG231" s="392"/>
      <c r="AH231" s="392"/>
      <c r="AI231" s="392"/>
      <c r="AJ231" s="392"/>
      <c r="AK231" s="392"/>
      <c r="AL231" s="392"/>
    </row>
    <row r="232" spans="2:38" ht="14.1" customHeight="1" x14ac:dyDescent="0.15">
      <c r="B232" s="391"/>
      <c r="C232" s="391"/>
      <c r="D232" s="392" t="s">
        <v>173</v>
      </c>
      <c r="E232" s="392"/>
      <c r="F232" s="392"/>
      <c r="G232" s="392"/>
      <c r="H232" s="392"/>
      <c r="I232" s="392"/>
      <c r="J232" s="392"/>
      <c r="K232" s="392"/>
      <c r="L232" s="392"/>
      <c r="M232" s="392"/>
      <c r="N232" s="392"/>
      <c r="O232" s="392"/>
      <c r="P232" s="392"/>
      <c r="Q232" s="392"/>
      <c r="R232" s="392"/>
      <c r="S232" s="392"/>
      <c r="T232" s="392"/>
      <c r="U232" s="392"/>
      <c r="V232" s="392"/>
      <c r="W232" s="392"/>
      <c r="X232" s="392"/>
      <c r="Y232" s="392"/>
      <c r="Z232" s="392"/>
      <c r="AA232" s="392"/>
      <c r="AB232" s="392"/>
      <c r="AC232" s="392"/>
      <c r="AD232" s="392"/>
      <c r="AE232" s="392"/>
      <c r="AF232" s="392"/>
      <c r="AG232" s="392"/>
      <c r="AH232" s="392"/>
      <c r="AI232" s="392"/>
      <c r="AJ232" s="392"/>
      <c r="AK232" s="392"/>
      <c r="AL232" s="392"/>
    </row>
    <row r="233" spans="2:38" ht="15" customHeight="1" x14ac:dyDescent="0.1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79"/>
    </row>
    <row r="234" spans="2:38" ht="15" customHeight="1" x14ac:dyDescent="0.15">
      <c r="B234" s="5" t="s">
        <v>128</v>
      </c>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row>
    <row r="235" spans="2:38" ht="15" customHeight="1" x14ac:dyDescent="0.15">
      <c r="B235" s="127" t="s">
        <v>3</v>
      </c>
      <c r="C235" s="128"/>
      <c r="D235" s="128"/>
      <c r="E235" s="128"/>
      <c r="F235" s="128"/>
      <c r="G235" s="128"/>
      <c r="H235" s="129"/>
      <c r="I235" s="131" t="s">
        <v>4</v>
      </c>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3"/>
    </row>
    <row r="236" spans="2:38" ht="15" customHeight="1" x14ac:dyDescent="0.15">
      <c r="B236" s="123"/>
      <c r="C236" s="124"/>
      <c r="D236" s="124"/>
      <c r="E236" s="124"/>
      <c r="F236" s="124"/>
      <c r="G236" s="124"/>
      <c r="H236" s="125"/>
      <c r="I236" s="131" t="s">
        <v>5</v>
      </c>
      <c r="J236" s="132"/>
      <c r="K236" s="132"/>
      <c r="L236" s="132"/>
      <c r="M236" s="132"/>
      <c r="N236" s="132"/>
      <c r="O236" s="132"/>
      <c r="P236" s="132"/>
      <c r="Q236" s="132"/>
      <c r="R236" s="132"/>
      <c r="S236" s="132"/>
      <c r="T236" s="132"/>
      <c r="U236" s="132"/>
      <c r="V236" s="132"/>
      <c r="W236" s="132"/>
      <c r="X236" s="131" t="s">
        <v>6</v>
      </c>
      <c r="Y236" s="132"/>
      <c r="Z236" s="132"/>
      <c r="AA236" s="132"/>
      <c r="AB236" s="132"/>
      <c r="AC236" s="132"/>
      <c r="AD236" s="132"/>
      <c r="AE236" s="132"/>
      <c r="AF236" s="132"/>
      <c r="AG236" s="132"/>
      <c r="AH236" s="132"/>
      <c r="AI236" s="132"/>
      <c r="AJ236" s="132"/>
      <c r="AK236" s="132"/>
      <c r="AL236" s="133"/>
    </row>
    <row r="237" spans="2:38" ht="15" customHeight="1" x14ac:dyDescent="0.15">
      <c r="B237" s="127" t="s">
        <v>7</v>
      </c>
      <c r="C237" s="128"/>
      <c r="D237" s="128"/>
      <c r="E237" s="128"/>
      <c r="F237" s="128"/>
      <c r="G237" s="128"/>
      <c r="H237" s="129"/>
      <c r="I237" s="381"/>
      <c r="J237" s="382"/>
      <c r="K237" s="382"/>
      <c r="L237" s="382"/>
      <c r="M237" s="382"/>
      <c r="N237" s="382"/>
      <c r="O237" s="382"/>
      <c r="P237" s="382"/>
      <c r="Q237" s="382"/>
      <c r="R237" s="382"/>
      <c r="S237" s="382"/>
      <c r="T237" s="382"/>
      <c r="U237" s="382"/>
      <c r="V237" s="382"/>
      <c r="W237" s="382"/>
      <c r="X237" s="381"/>
      <c r="Y237" s="382"/>
      <c r="Z237" s="382"/>
      <c r="AA237" s="382"/>
      <c r="AB237" s="382"/>
      <c r="AC237" s="382"/>
      <c r="AD237" s="382"/>
      <c r="AE237" s="382"/>
      <c r="AF237" s="382"/>
      <c r="AG237" s="382"/>
      <c r="AH237" s="382"/>
      <c r="AI237" s="382"/>
      <c r="AJ237" s="382"/>
      <c r="AK237" s="382"/>
      <c r="AL237" s="384"/>
    </row>
    <row r="238" spans="2:38" ht="15" customHeight="1" x14ac:dyDescent="0.15">
      <c r="B238" s="123"/>
      <c r="C238" s="124"/>
      <c r="D238" s="124"/>
      <c r="E238" s="124"/>
      <c r="F238" s="124"/>
      <c r="G238" s="124"/>
      <c r="H238" s="125"/>
      <c r="I238" s="216"/>
      <c r="J238" s="383"/>
      <c r="K238" s="383"/>
      <c r="L238" s="383"/>
      <c r="M238" s="383"/>
      <c r="N238" s="383"/>
      <c r="O238" s="383"/>
      <c r="P238" s="383"/>
      <c r="Q238" s="383"/>
      <c r="R238" s="383"/>
      <c r="S238" s="383"/>
      <c r="T238" s="383"/>
      <c r="U238" s="383"/>
      <c r="V238" s="383"/>
      <c r="W238" s="383"/>
      <c r="X238" s="216"/>
      <c r="Y238" s="383"/>
      <c r="Z238" s="383"/>
      <c r="AA238" s="383"/>
      <c r="AB238" s="383"/>
      <c r="AC238" s="383"/>
      <c r="AD238" s="383"/>
      <c r="AE238" s="383"/>
      <c r="AF238" s="383"/>
      <c r="AG238" s="383"/>
      <c r="AH238" s="383"/>
      <c r="AI238" s="383"/>
      <c r="AJ238" s="383"/>
      <c r="AK238" s="383"/>
      <c r="AL238" s="385"/>
    </row>
    <row r="239" spans="2:38" ht="15" customHeight="1" x14ac:dyDescent="0.15">
      <c r="B239" s="127" t="s">
        <v>8</v>
      </c>
      <c r="C239" s="128"/>
      <c r="D239" s="128"/>
      <c r="E239" s="128"/>
      <c r="F239" s="128"/>
      <c r="G239" s="128"/>
      <c r="H239" s="129"/>
      <c r="I239" s="381"/>
      <c r="J239" s="382"/>
      <c r="K239" s="382"/>
      <c r="L239" s="382"/>
      <c r="M239" s="382"/>
      <c r="N239" s="382"/>
      <c r="O239" s="382"/>
      <c r="P239" s="382"/>
      <c r="Q239" s="382"/>
      <c r="R239" s="382"/>
      <c r="S239" s="382"/>
      <c r="T239" s="382"/>
      <c r="U239" s="382"/>
      <c r="V239" s="382"/>
      <c r="W239" s="382"/>
      <c r="X239" s="381"/>
      <c r="Y239" s="382"/>
      <c r="Z239" s="382"/>
      <c r="AA239" s="382"/>
      <c r="AB239" s="382"/>
      <c r="AC239" s="382"/>
      <c r="AD239" s="382"/>
      <c r="AE239" s="382"/>
      <c r="AF239" s="382"/>
      <c r="AG239" s="382"/>
      <c r="AH239" s="382"/>
      <c r="AI239" s="382"/>
      <c r="AJ239" s="382"/>
      <c r="AK239" s="382"/>
      <c r="AL239" s="384"/>
    </row>
    <row r="240" spans="2:38" ht="15" customHeight="1" x14ac:dyDescent="0.15">
      <c r="B240" s="123"/>
      <c r="C240" s="124"/>
      <c r="D240" s="124"/>
      <c r="E240" s="124"/>
      <c r="F240" s="124"/>
      <c r="G240" s="124"/>
      <c r="H240" s="125"/>
      <c r="I240" s="216"/>
      <c r="J240" s="383"/>
      <c r="K240" s="383"/>
      <c r="L240" s="383"/>
      <c r="M240" s="383"/>
      <c r="N240" s="383"/>
      <c r="O240" s="383"/>
      <c r="P240" s="383"/>
      <c r="Q240" s="383"/>
      <c r="R240" s="383"/>
      <c r="S240" s="383"/>
      <c r="T240" s="383"/>
      <c r="U240" s="383"/>
      <c r="V240" s="383"/>
      <c r="W240" s="383"/>
      <c r="X240" s="216"/>
      <c r="Y240" s="383"/>
      <c r="Z240" s="383"/>
      <c r="AA240" s="383"/>
      <c r="AB240" s="383"/>
      <c r="AC240" s="383"/>
      <c r="AD240" s="383"/>
      <c r="AE240" s="383"/>
      <c r="AF240" s="383"/>
      <c r="AG240" s="383"/>
      <c r="AH240" s="383"/>
      <c r="AI240" s="383"/>
      <c r="AJ240" s="383"/>
      <c r="AK240" s="383"/>
      <c r="AL240" s="385"/>
    </row>
    <row r="241" spans="2:39" ht="15" customHeight="1" x14ac:dyDescent="0.15">
      <c r="B241" s="127" t="s">
        <v>14</v>
      </c>
      <c r="C241" s="128"/>
      <c r="D241" s="128"/>
      <c r="E241" s="128"/>
      <c r="F241" s="128"/>
      <c r="G241" s="128"/>
      <c r="H241" s="129"/>
      <c r="I241" s="381"/>
      <c r="J241" s="382"/>
      <c r="K241" s="382"/>
      <c r="L241" s="382"/>
      <c r="M241" s="382"/>
      <c r="N241" s="382"/>
      <c r="O241" s="382"/>
      <c r="P241" s="382"/>
      <c r="Q241" s="382"/>
      <c r="R241" s="382"/>
      <c r="S241" s="382"/>
      <c r="T241" s="382"/>
      <c r="U241" s="382"/>
      <c r="V241" s="382"/>
      <c r="W241" s="382"/>
      <c r="X241" s="381"/>
      <c r="Y241" s="382"/>
      <c r="Z241" s="382"/>
      <c r="AA241" s="382"/>
      <c r="AB241" s="382"/>
      <c r="AC241" s="382"/>
      <c r="AD241" s="382"/>
      <c r="AE241" s="382"/>
      <c r="AF241" s="382"/>
      <c r="AG241" s="382"/>
      <c r="AH241" s="382"/>
      <c r="AI241" s="382"/>
      <c r="AJ241" s="382"/>
      <c r="AK241" s="382"/>
      <c r="AL241" s="384"/>
    </row>
    <row r="242" spans="2:39" ht="15" customHeight="1" x14ac:dyDescent="0.15">
      <c r="B242" s="123"/>
      <c r="C242" s="124"/>
      <c r="D242" s="124"/>
      <c r="E242" s="124"/>
      <c r="F242" s="124"/>
      <c r="G242" s="124"/>
      <c r="H242" s="125"/>
      <c r="I242" s="216"/>
      <c r="J242" s="383"/>
      <c r="K242" s="383"/>
      <c r="L242" s="383"/>
      <c r="M242" s="383"/>
      <c r="N242" s="383"/>
      <c r="O242" s="383"/>
      <c r="P242" s="383"/>
      <c r="Q242" s="383"/>
      <c r="R242" s="383"/>
      <c r="S242" s="383"/>
      <c r="T242" s="383"/>
      <c r="U242" s="383"/>
      <c r="V242" s="383"/>
      <c r="W242" s="383"/>
      <c r="X242" s="216"/>
      <c r="Y242" s="383"/>
      <c r="Z242" s="383"/>
      <c r="AA242" s="383"/>
      <c r="AB242" s="383"/>
      <c r="AC242" s="383"/>
      <c r="AD242" s="383"/>
      <c r="AE242" s="383"/>
      <c r="AF242" s="383"/>
      <c r="AG242" s="383"/>
      <c r="AH242" s="383"/>
      <c r="AI242" s="383"/>
      <c r="AJ242" s="383"/>
      <c r="AK242" s="383"/>
      <c r="AL242" s="385"/>
    </row>
    <row r="243" spans="2:39" ht="15" customHeight="1" x14ac:dyDescent="0.15">
      <c r="B243" s="127" t="s">
        <v>9</v>
      </c>
      <c r="C243" s="128"/>
      <c r="D243" s="128"/>
      <c r="E243" s="128"/>
      <c r="F243" s="128"/>
      <c r="G243" s="128"/>
      <c r="H243" s="129"/>
      <c r="I243" s="381"/>
      <c r="J243" s="382"/>
      <c r="K243" s="382"/>
      <c r="L243" s="382"/>
      <c r="M243" s="382"/>
      <c r="N243" s="382"/>
      <c r="O243" s="382"/>
      <c r="P243" s="382"/>
      <c r="Q243" s="382"/>
      <c r="R243" s="382"/>
      <c r="S243" s="382"/>
      <c r="T243" s="382"/>
      <c r="U243" s="382"/>
      <c r="V243" s="382"/>
      <c r="W243" s="382"/>
      <c r="X243" s="381"/>
      <c r="Y243" s="382"/>
      <c r="Z243" s="382"/>
      <c r="AA243" s="382"/>
      <c r="AB243" s="382"/>
      <c r="AC243" s="382"/>
      <c r="AD243" s="382"/>
      <c r="AE243" s="382"/>
      <c r="AF243" s="382"/>
      <c r="AG243" s="382"/>
      <c r="AH243" s="382"/>
      <c r="AI243" s="382"/>
      <c r="AJ243" s="382"/>
      <c r="AK243" s="382"/>
      <c r="AL243" s="384"/>
    </row>
    <row r="244" spans="2:39" ht="15" customHeight="1" x14ac:dyDescent="0.15">
      <c r="B244" s="123"/>
      <c r="C244" s="124"/>
      <c r="D244" s="124"/>
      <c r="E244" s="124"/>
      <c r="F244" s="124"/>
      <c r="G244" s="124"/>
      <c r="H244" s="125"/>
      <c r="I244" s="216"/>
      <c r="J244" s="383"/>
      <c r="K244" s="383"/>
      <c r="L244" s="383"/>
      <c r="M244" s="383"/>
      <c r="N244" s="383"/>
      <c r="O244" s="383"/>
      <c r="P244" s="383"/>
      <c r="Q244" s="383"/>
      <c r="R244" s="383"/>
      <c r="S244" s="383"/>
      <c r="T244" s="383"/>
      <c r="U244" s="383"/>
      <c r="V244" s="383"/>
      <c r="W244" s="383"/>
      <c r="X244" s="216"/>
      <c r="Y244" s="383"/>
      <c r="Z244" s="383"/>
      <c r="AA244" s="383"/>
      <c r="AB244" s="383"/>
      <c r="AC244" s="383"/>
      <c r="AD244" s="383"/>
      <c r="AE244" s="383"/>
      <c r="AF244" s="383"/>
      <c r="AG244" s="383"/>
      <c r="AH244" s="383"/>
      <c r="AI244" s="383"/>
      <c r="AJ244" s="383"/>
      <c r="AK244" s="383"/>
      <c r="AL244" s="385"/>
    </row>
    <row r="245" spans="2:39" ht="15" customHeight="1" x14ac:dyDescent="0.15">
      <c r="B245" s="127" t="s">
        <v>10</v>
      </c>
      <c r="C245" s="128"/>
      <c r="D245" s="128"/>
      <c r="E245" s="128"/>
      <c r="F245" s="128"/>
      <c r="G245" s="128"/>
      <c r="H245" s="129"/>
      <c r="I245" s="127"/>
      <c r="J245" s="128"/>
      <c r="K245" s="128" t="s">
        <v>11</v>
      </c>
      <c r="L245" s="128"/>
      <c r="M245" s="128"/>
      <c r="N245" s="128"/>
      <c r="O245" s="395" t="s">
        <v>16</v>
      </c>
      <c r="P245" s="395"/>
      <c r="Q245" s="395"/>
      <c r="R245" s="395"/>
      <c r="S245" s="395"/>
      <c r="T245" s="395"/>
      <c r="U245" s="395"/>
      <c r="V245" s="395"/>
      <c r="W245" s="80"/>
      <c r="X245" s="127"/>
      <c r="Y245" s="128"/>
      <c r="Z245" s="128" t="s">
        <v>11</v>
      </c>
      <c r="AA245" s="128"/>
      <c r="AB245" s="128"/>
      <c r="AC245" s="128"/>
      <c r="AD245" s="395" t="s">
        <v>16</v>
      </c>
      <c r="AE245" s="395"/>
      <c r="AF245" s="395"/>
      <c r="AG245" s="395"/>
      <c r="AH245" s="395"/>
      <c r="AI245" s="395"/>
      <c r="AJ245" s="395"/>
      <c r="AK245" s="395"/>
      <c r="AL245" s="81"/>
    </row>
    <row r="246" spans="2:39" ht="15" customHeight="1" x14ac:dyDescent="0.15">
      <c r="B246" s="123"/>
      <c r="C246" s="124"/>
      <c r="D246" s="124"/>
      <c r="E246" s="124"/>
      <c r="F246" s="124"/>
      <c r="G246" s="124"/>
      <c r="H246" s="125"/>
      <c r="I246" s="123"/>
      <c r="J246" s="124"/>
      <c r="K246" s="124"/>
      <c r="L246" s="124"/>
      <c r="M246" s="124"/>
      <c r="N246" s="124"/>
      <c r="O246" s="396"/>
      <c r="P246" s="396"/>
      <c r="Q246" s="396"/>
      <c r="R246" s="396"/>
      <c r="S246" s="396"/>
      <c r="T246" s="396"/>
      <c r="U246" s="396"/>
      <c r="V246" s="396"/>
      <c r="W246" s="82"/>
      <c r="X246" s="123"/>
      <c r="Y246" s="124"/>
      <c r="Z246" s="124"/>
      <c r="AA246" s="124"/>
      <c r="AB246" s="124"/>
      <c r="AC246" s="124"/>
      <c r="AD246" s="396"/>
      <c r="AE246" s="396"/>
      <c r="AF246" s="396"/>
      <c r="AG246" s="396"/>
      <c r="AH246" s="396"/>
      <c r="AI246" s="396"/>
      <c r="AJ246" s="396"/>
      <c r="AK246" s="396"/>
      <c r="AL246" s="83"/>
    </row>
    <row r="247" spans="2:39" ht="20.100000000000001" customHeight="1" x14ac:dyDescent="0.15">
      <c r="B247" s="113" t="s">
        <v>109</v>
      </c>
      <c r="C247" s="114"/>
      <c r="D247" s="114"/>
      <c r="E247" s="114"/>
      <c r="F247" s="114"/>
      <c r="G247" s="114"/>
      <c r="H247" s="115"/>
      <c r="I247" s="127"/>
      <c r="J247" s="128"/>
      <c r="K247" s="22" t="s">
        <v>110</v>
      </c>
      <c r="L247" s="386" t="s">
        <v>111</v>
      </c>
      <c r="M247" s="386"/>
      <c r="N247" s="386"/>
      <c r="O247" s="386"/>
      <c r="P247" s="386"/>
      <c r="Q247" s="386"/>
      <c r="R247" s="386"/>
      <c r="S247" s="386"/>
      <c r="T247" s="386"/>
      <c r="U247" s="386"/>
      <c r="V247" s="386"/>
      <c r="W247" s="387"/>
      <c r="X247" s="127"/>
      <c r="Y247" s="128"/>
      <c r="Z247" s="22" t="s">
        <v>110</v>
      </c>
      <c r="AA247" s="386" t="s">
        <v>111</v>
      </c>
      <c r="AB247" s="386"/>
      <c r="AC247" s="386"/>
      <c r="AD247" s="386"/>
      <c r="AE247" s="386"/>
      <c r="AF247" s="386"/>
      <c r="AG247" s="386"/>
      <c r="AH247" s="386"/>
      <c r="AI247" s="386"/>
      <c r="AJ247" s="386"/>
      <c r="AK247" s="386"/>
      <c r="AL247" s="387"/>
      <c r="AM247" s="84"/>
    </row>
    <row r="248" spans="2:39" ht="20.100000000000001" customHeight="1" x14ac:dyDescent="0.15">
      <c r="B248" s="116"/>
      <c r="C248" s="117"/>
      <c r="D248" s="117"/>
      <c r="E248" s="117"/>
      <c r="F248" s="117"/>
      <c r="G248" s="117"/>
      <c r="H248" s="118"/>
      <c r="I248" s="123"/>
      <c r="J248" s="124"/>
      <c r="K248" s="85" t="s">
        <v>110</v>
      </c>
      <c r="L248" s="388" t="s">
        <v>112</v>
      </c>
      <c r="M248" s="388"/>
      <c r="N248" s="388"/>
      <c r="O248" s="388"/>
      <c r="P248" s="388"/>
      <c r="Q248" s="388"/>
      <c r="R248" s="388"/>
      <c r="S248" s="388"/>
      <c r="T248" s="388"/>
      <c r="U248" s="388"/>
      <c r="V248" s="388"/>
      <c r="W248" s="389"/>
      <c r="X248" s="123"/>
      <c r="Y248" s="124"/>
      <c r="Z248" s="85" t="s">
        <v>110</v>
      </c>
      <c r="AA248" s="388" t="s">
        <v>112</v>
      </c>
      <c r="AB248" s="388"/>
      <c r="AC248" s="388"/>
      <c r="AD248" s="388"/>
      <c r="AE248" s="388"/>
      <c r="AF248" s="388"/>
      <c r="AG248" s="388"/>
      <c r="AH248" s="388"/>
      <c r="AI248" s="388"/>
      <c r="AJ248" s="388"/>
      <c r="AK248" s="388"/>
      <c r="AL248" s="389"/>
      <c r="AM248" s="84"/>
    </row>
    <row r="249" spans="2:39" ht="15" customHeight="1" x14ac:dyDescent="0.15">
      <c r="B249" s="86"/>
      <c r="C249" s="113" t="s">
        <v>113</v>
      </c>
      <c r="D249" s="114"/>
      <c r="E249" s="114"/>
      <c r="F249" s="114"/>
      <c r="G249" s="114"/>
      <c r="H249" s="115"/>
      <c r="I249" s="127"/>
      <c r="J249" s="128"/>
      <c r="K249" s="22" t="s">
        <v>110</v>
      </c>
      <c r="L249" s="386" t="s">
        <v>114</v>
      </c>
      <c r="M249" s="386"/>
      <c r="N249" s="386"/>
      <c r="O249" s="386"/>
      <c r="P249" s="386"/>
      <c r="Q249" s="386"/>
      <c r="R249" s="386"/>
      <c r="S249" s="386"/>
      <c r="T249" s="386"/>
      <c r="U249" s="386"/>
      <c r="V249" s="386"/>
      <c r="W249" s="387"/>
      <c r="X249" s="127"/>
      <c r="Y249" s="128"/>
      <c r="Z249" s="22" t="s">
        <v>110</v>
      </c>
      <c r="AA249" s="386" t="s">
        <v>114</v>
      </c>
      <c r="AB249" s="386"/>
      <c r="AC249" s="386"/>
      <c r="AD249" s="386"/>
      <c r="AE249" s="386"/>
      <c r="AF249" s="386"/>
      <c r="AG249" s="386"/>
      <c r="AH249" s="386"/>
      <c r="AI249" s="386"/>
      <c r="AJ249" s="386"/>
      <c r="AK249" s="386"/>
      <c r="AL249" s="387"/>
      <c r="AM249" s="84"/>
    </row>
    <row r="250" spans="2:39" ht="15" customHeight="1" x14ac:dyDescent="0.15">
      <c r="B250" s="87"/>
      <c r="C250" s="119"/>
      <c r="D250" s="120"/>
      <c r="E250" s="120"/>
      <c r="F250" s="120"/>
      <c r="G250" s="120"/>
      <c r="H250" s="121"/>
      <c r="I250" s="123"/>
      <c r="J250" s="124"/>
      <c r="K250" s="85" t="s">
        <v>110</v>
      </c>
      <c r="L250" s="388" t="s">
        <v>115</v>
      </c>
      <c r="M250" s="388"/>
      <c r="N250" s="388"/>
      <c r="O250" s="388"/>
      <c r="P250" s="388"/>
      <c r="Q250" s="388"/>
      <c r="R250" s="388"/>
      <c r="S250" s="388"/>
      <c r="T250" s="388"/>
      <c r="U250" s="388"/>
      <c r="V250" s="388"/>
      <c r="W250" s="389"/>
      <c r="X250" s="123"/>
      <c r="Y250" s="124"/>
      <c r="Z250" s="85" t="s">
        <v>110</v>
      </c>
      <c r="AA250" s="388" t="s">
        <v>115</v>
      </c>
      <c r="AB250" s="388"/>
      <c r="AC250" s="388"/>
      <c r="AD250" s="388"/>
      <c r="AE250" s="388"/>
      <c r="AF250" s="388"/>
      <c r="AG250" s="388"/>
      <c r="AH250" s="388"/>
      <c r="AI250" s="388"/>
      <c r="AJ250" s="388"/>
      <c r="AK250" s="388"/>
      <c r="AL250" s="389"/>
      <c r="AM250" s="84"/>
    </row>
    <row r="251" spans="2:39" ht="27" customHeight="1" x14ac:dyDescent="0.15">
      <c r="B251" s="101" t="s">
        <v>116</v>
      </c>
      <c r="C251" s="101"/>
      <c r="D251" s="390" t="s">
        <v>175</v>
      </c>
      <c r="E251" s="390"/>
      <c r="F251" s="390"/>
      <c r="G251" s="390"/>
      <c r="H251" s="390"/>
      <c r="I251" s="390"/>
      <c r="J251" s="390"/>
      <c r="K251" s="390"/>
      <c r="L251" s="390"/>
      <c r="M251" s="390"/>
      <c r="N251" s="390"/>
      <c r="O251" s="390"/>
      <c r="P251" s="390"/>
      <c r="Q251" s="390"/>
      <c r="R251" s="390"/>
      <c r="S251" s="390"/>
      <c r="T251" s="390"/>
      <c r="U251" s="390"/>
      <c r="V251" s="390"/>
      <c r="W251" s="390"/>
      <c r="X251" s="390"/>
      <c r="Y251" s="390"/>
      <c r="Z251" s="390"/>
      <c r="AA251" s="390"/>
      <c r="AB251" s="390"/>
      <c r="AC251" s="390"/>
      <c r="AD251" s="390"/>
      <c r="AE251" s="390"/>
      <c r="AF251" s="390"/>
      <c r="AG251" s="390"/>
      <c r="AH251" s="390"/>
      <c r="AI251" s="390"/>
      <c r="AJ251" s="390"/>
      <c r="AK251" s="390"/>
      <c r="AL251" s="390"/>
      <c r="AM251" s="88"/>
    </row>
    <row r="252" spans="2:39" ht="15" customHeight="1" x14ac:dyDescent="0.15">
      <c r="B252" s="9"/>
      <c r="C252" s="6"/>
      <c r="D252" s="102" t="s">
        <v>174</v>
      </c>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88"/>
    </row>
    <row r="253" spans="2:39" ht="15" customHeight="1" x14ac:dyDescent="0.15"/>
    <row r="254" spans="2:39" ht="15" customHeight="1" x14ac:dyDescent="0.15"/>
    <row r="255" spans="2:39" ht="15" customHeight="1" x14ac:dyDescent="0.15"/>
    <row r="256" spans="2:39"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sheetData>
  <sheetProtection formatCells="0" formatColumns="0" formatRows="0" insertColumns="0" insertRows="0" insertHyperlinks="0" deleteColumns="0" deleteRows="0" selectLockedCells="1" sort="0" autoFilter="0" pivotTables="0"/>
  <mergeCells count="945">
    <mergeCell ref="H155:K156"/>
    <mergeCell ref="L155:N156"/>
    <mergeCell ref="O159:Q160"/>
    <mergeCell ref="C108:AL109"/>
    <mergeCell ref="B124:C125"/>
    <mergeCell ref="D124:G125"/>
    <mergeCell ref="H124:P125"/>
    <mergeCell ref="Q124:T125"/>
    <mergeCell ref="AJ147:AL150"/>
    <mergeCell ref="D148:G149"/>
    <mergeCell ref="H148:K149"/>
    <mergeCell ref="L148:N149"/>
    <mergeCell ref="O148:Z148"/>
    <mergeCell ref="C110:AL111"/>
    <mergeCell ref="AC124:AL125"/>
    <mergeCell ref="AC130:AL131"/>
    <mergeCell ref="AC134:AL135"/>
    <mergeCell ref="Q144:T145"/>
    <mergeCell ref="U144:X145"/>
    <mergeCell ref="Y144:AB145"/>
    <mergeCell ref="AC144:AL145"/>
    <mergeCell ref="L150:N150"/>
    <mergeCell ref="AD150:AF150"/>
    <mergeCell ref="AG150:AI150"/>
    <mergeCell ref="AJ171:AL171"/>
    <mergeCell ref="AJ172:AL172"/>
    <mergeCell ref="B169:C170"/>
    <mergeCell ref="L153:N154"/>
    <mergeCell ref="O153:Q154"/>
    <mergeCell ref="R153:T154"/>
    <mergeCell ref="U153:W154"/>
    <mergeCell ref="X153:Z154"/>
    <mergeCell ref="AA153:AC154"/>
    <mergeCell ref="AD153:AF154"/>
    <mergeCell ref="AG153:AI154"/>
    <mergeCell ref="O155:Q156"/>
    <mergeCell ref="R155:T156"/>
    <mergeCell ref="U155:W156"/>
    <mergeCell ref="X155:Z156"/>
    <mergeCell ref="AA155:AC156"/>
    <mergeCell ref="AD155:AF156"/>
    <mergeCell ref="AG155:AI156"/>
    <mergeCell ref="AD157:AF158"/>
    <mergeCell ref="B153:C154"/>
    <mergeCell ref="D153:G154"/>
    <mergeCell ref="H153:K154"/>
    <mergeCell ref="B163:C164"/>
    <mergeCell ref="D163:G164"/>
    <mergeCell ref="B167:C168"/>
    <mergeCell ref="D167:G168"/>
    <mergeCell ref="H167:K168"/>
    <mergeCell ref="L167:N168"/>
    <mergeCell ref="O167:Q168"/>
    <mergeCell ref="U124:X125"/>
    <mergeCell ref="Y124:AB125"/>
    <mergeCell ref="B130:C131"/>
    <mergeCell ref="D130:G131"/>
    <mergeCell ref="H130:P131"/>
    <mergeCell ref="Q130:T131"/>
    <mergeCell ref="U130:X131"/>
    <mergeCell ref="Y130:AB131"/>
    <mergeCell ref="B134:C135"/>
    <mergeCell ref="D134:G135"/>
    <mergeCell ref="H134:P135"/>
    <mergeCell ref="Q134:T135"/>
    <mergeCell ref="U134:X135"/>
    <mergeCell ref="Y134:AB135"/>
    <mergeCell ref="B144:C145"/>
    <mergeCell ref="D144:G145"/>
    <mergeCell ref="H144:P145"/>
    <mergeCell ref="B155:C156"/>
    <mergeCell ref="D155:G156"/>
    <mergeCell ref="C11:D12"/>
    <mergeCell ref="E11:AB12"/>
    <mergeCell ref="B18:C19"/>
    <mergeCell ref="D51:AL51"/>
    <mergeCell ref="B53:C56"/>
    <mergeCell ref="D53:G53"/>
    <mergeCell ref="AJ53:AL56"/>
    <mergeCell ref="D54:G55"/>
    <mergeCell ref="L54:N55"/>
    <mergeCell ref="AA54:AC55"/>
    <mergeCell ref="O55:Q56"/>
    <mergeCell ref="R55:T56"/>
    <mergeCell ref="U55:W56"/>
    <mergeCell ref="D56:G56"/>
    <mergeCell ref="L56:N56"/>
    <mergeCell ref="AA56:AC56"/>
    <mergeCell ref="O54:Z54"/>
    <mergeCell ref="X55:Z56"/>
    <mergeCell ref="AG53:AI55"/>
    <mergeCell ref="AG56:AI56"/>
    <mergeCell ref="AB32:AD33"/>
    <mergeCell ref="C107:AL107"/>
    <mergeCell ref="B2:AL2"/>
    <mergeCell ref="B4:C5"/>
    <mergeCell ref="D4:M5"/>
    <mergeCell ref="N4:AB5"/>
    <mergeCell ref="AC4:AL5"/>
    <mergeCell ref="B6:C7"/>
    <mergeCell ref="D6:M7"/>
    <mergeCell ref="N6:AB7"/>
    <mergeCell ref="AC6:AL7"/>
    <mergeCell ref="AD56:AF56"/>
    <mergeCell ref="B20:C21"/>
    <mergeCell ref="B22:C23"/>
    <mergeCell ref="H53:AF53"/>
    <mergeCell ref="B51:C51"/>
    <mergeCell ref="AD54:AF55"/>
    <mergeCell ref="B57:C58"/>
    <mergeCell ref="D57:G58"/>
    <mergeCell ref="L57:N58"/>
    <mergeCell ref="AA57:AC58"/>
    <mergeCell ref="O57:Q58"/>
    <mergeCell ref="AJ57:AL58"/>
    <mergeCell ref="B59:C60"/>
    <mergeCell ref="D59:G60"/>
    <mergeCell ref="AM27:AN29"/>
    <mergeCell ref="S28:U29"/>
    <mergeCell ref="V28:X29"/>
    <mergeCell ref="AN30:AN31"/>
    <mergeCell ref="B32:C33"/>
    <mergeCell ref="D32:J33"/>
    <mergeCell ref="K32:N33"/>
    <mergeCell ref="O32:R33"/>
    <mergeCell ref="S32:U33"/>
    <mergeCell ref="V32:X33"/>
    <mergeCell ref="B30:C31"/>
    <mergeCell ref="D30:J31"/>
    <mergeCell ref="K30:N31"/>
    <mergeCell ref="O30:R31"/>
    <mergeCell ref="S30:U31"/>
    <mergeCell ref="V30:X31"/>
    <mergeCell ref="AN32:AN33"/>
    <mergeCell ref="B27:C29"/>
    <mergeCell ref="D27:J29"/>
    <mergeCell ref="K27:N29"/>
    <mergeCell ref="O27:R29"/>
    <mergeCell ref="Y28:AA29"/>
    <mergeCell ref="AB28:AD29"/>
    <mergeCell ref="AB30:AD31"/>
    <mergeCell ref="AN34:AN35"/>
    <mergeCell ref="B36:C37"/>
    <mergeCell ref="D36:J37"/>
    <mergeCell ref="K36:N37"/>
    <mergeCell ref="O36:R37"/>
    <mergeCell ref="S36:U37"/>
    <mergeCell ref="V36:X37"/>
    <mergeCell ref="AN36:AN37"/>
    <mergeCell ref="B34:C35"/>
    <mergeCell ref="D34:J35"/>
    <mergeCell ref="K34:N35"/>
    <mergeCell ref="O34:R35"/>
    <mergeCell ref="S34:U35"/>
    <mergeCell ref="V34:X35"/>
    <mergeCell ref="AB34:AD35"/>
    <mergeCell ref="AB36:AD37"/>
    <mergeCell ref="AN38:AN39"/>
    <mergeCell ref="B40:C41"/>
    <mergeCell ref="D40:J41"/>
    <mergeCell ref="K40:N41"/>
    <mergeCell ref="O40:R41"/>
    <mergeCell ref="S40:U41"/>
    <mergeCell ref="V40:X41"/>
    <mergeCell ref="AN40:AN41"/>
    <mergeCell ref="B38:C39"/>
    <mergeCell ref="D38:J39"/>
    <mergeCell ref="K38:N39"/>
    <mergeCell ref="O38:R39"/>
    <mergeCell ref="S38:U39"/>
    <mergeCell ref="V38:X39"/>
    <mergeCell ref="AB40:AD41"/>
    <mergeCell ref="AB38:AD39"/>
    <mergeCell ref="AN42:AN43"/>
    <mergeCell ref="B44:C45"/>
    <mergeCell ref="D44:J45"/>
    <mergeCell ref="K44:N45"/>
    <mergeCell ref="O44:R45"/>
    <mergeCell ref="S44:U45"/>
    <mergeCell ref="V44:X45"/>
    <mergeCell ref="AN44:AN45"/>
    <mergeCell ref="B42:C43"/>
    <mergeCell ref="D42:J43"/>
    <mergeCell ref="K42:N43"/>
    <mergeCell ref="O42:R43"/>
    <mergeCell ref="S42:U43"/>
    <mergeCell ref="V42:X43"/>
    <mergeCell ref="AB42:AD43"/>
    <mergeCell ref="AN46:AN47"/>
    <mergeCell ref="B48:C49"/>
    <mergeCell ref="D48:J49"/>
    <mergeCell ref="K48:N49"/>
    <mergeCell ref="O48:R49"/>
    <mergeCell ref="S48:U49"/>
    <mergeCell ref="V48:X49"/>
    <mergeCell ref="AN48:AN49"/>
    <mergeCell ref="B46:C47"/>
    <mergeCell ref="D46:J47"/>
    <mergeCell ref="K46:N47"/>
    <mergeCell ref="O46:R47"/>
    <mergeCell ref="S46:U47"/>
    <mergeCell ref="V46:X47"/>
    <mergeCell ref="L59:N60"/>
    <mergeCell ref="AA59:AC60"/>
    <mergeCell ref="O59:Q60"/>
    <mergeCell ref="R59:T60"/>
    <mergeCell ref="U59:W60"/>
    <mergeCell ref="X59:Z60"/>
    <mergeCell ref="AD59:AF60"/>
    <mergeCell ref="R57:T58"/>
    <mergeCell ref="U57:W58"/>
    <mergeCell ref="X57:Z58"/>
    <mergeCell ref="AD57:AF58"/>
    <mergeCell ref="AJ59:AL60"/>
    <mergeCell ref="AG57:AI58"/>
    <mergeCell ref="AG59:AI60"/>
    <mergeCell ref="AJ61:AL62"/>
    <mergeCell ref="B63:C64"/>
    <mergeCell ref="D63:G64"/>
    <mergeCell ref="L63:N64"/>
    <mergeCell ref="AA63:AC64"/>
    <mergeCell ref="O63:Q64"/>
    <mergeCell ref="AJ63:AL64"/>
    <mergeCell ref="R63:T64"/>
    <mergeCell ref="U63:W64"/>
    <mergeCell ref="X63:Z64"/>
    <mergeCell ref="AD63:AF64"/>
    <mergeCell ref="B61:C62"/>
    <mergeCell ref="D61:G62"/>
    <mergeCell ref="L61:N62"/>
    <mergeCell ref="AA61:AC62"/>
    <mergeCell ref="O61:Q62"/>
    <mergeCell ref="R61:T62"/>
    <mergeCell ref="U61:W62"/>
    <mergeCell ref="X61:Z62"/>
    <mergeCell ref="AD61:AF62"/>
    <mergeCell ref="AG61:AI62"/>
    <mergeCell ref="AG63:AI64"/>
    <mergeCell ref="AJ65:AL66"/>
    <mergeCell ref="B67:C68"/>
    <mergeCell ref="D67:G68"/>
    <mergeCell ref="L67:N68"/>
    <mergeCell ref="AA67:AC68"/>
    <mergeCell ref="O67:Q68"/>
    <mergeCell ref="R67:T68"/>
    <mergeCell ref="U67:W68"/>
    <mergeCell ref="X67:Z68"/>
    <mergeCell ref="AD67:AF68"/>
    <mergeCell ref="AJ67:AL68"/>
    <mergeCell ref="B65:C66"/>
    <mergeCell ref="D65:G66"/>
    <mergeCell ref="L65:N66"/>
    <mergeCell ref="AA65:AC66"/>
    <mergeCell ref="O65:Q66"/>
    <mergeCell ref="R65:T66"/>
    <mergeCell ref="U65:W66"/>
    <mergeCell ref="X65:Z66"/>
    <mergeCell ref="AD65:AF66"/>
    <mergeCell ref="AG65:AI66"/>
    <mergeCell ref="AG67:AI68"/>
    <mergeCell ref="B69:C70"/>
    <mergeCell ref="D69:G70"/>
    <mergeCell ref="L69:N70"/>
    <mergeCell ref="AA69:AC70"/>
    <mergeCell ref="O69:Q70"/>
    <mergeCell ref="AJ69:AL70"/>
    <mergeCell ref="B71:C72"/>
    <mergeCell ref="D71:G72"/>
    <mergeCell ref="L71:N72"/>
    <mergeCell ref="AA71:AC72"/>
    <mergeCell ref="O71:Q72"/>
    <mergeCell ref="R71:T72"/>
    <mergeCell ref="U71:W72"/>
    <mergeCell ref="X71:Z72"/>
    <mergeCell ref="AD71:AF72"/>
    <mergeCell ref="R69:T70"/>
    <mergeCell ref="U69:W70"/>
    <mergeCell ref="X69:Z70"/>
    <mergeCell ref="AD69:AF70"/>
    <mergeCell ref="AJ71:AL72"/>
    <mergeCell ref="AG69:AI70"/>
    <mergeCell ref="AG71:AI72"/>
    <mergeCell ref="AJ73:AL74"/>
    <mergeCell ref="B75:C76"/>
    <mergeCell ref="D75:G76"/>
    <mergeCell ref="L75:N76"/>
    <mergeCell ref="AA75:AC76"/>
    <mergeCell ref="O75:Q76"/>
    <mergeCell ref="AJ75:AL76"/>
    <mergeCell ref="R75:T76"/>
    <mergeCell ref="U75:W76"/>
    <mergeCell ref="X75:Z76"/>
    <mergeCell ref="AD75:AF76"/>
    <mergeCell ref="B73:C74"/>
    <mergeCell ref="D73:G74"/>
    <mergeCell ref="L73:N74"/>
    <mergeCell ref="AA73:AC74"/>
    <mergeCell ref="O73:Q74"/>
    <mergeCell ref="R73:T74"/>
    <mergeCell ref="U73:W74"/>
    <mergeCell ref="X73:Z74"/>
    <mergeCell ref="AD73:AF74"/>
    <mergeCell ref="AG73:AI74"/>
    <mergeCell ref="AG75:AI76"/>
    <mergeCell ref="AJ77:AL78"/>
    <mergeCell ref="B80:C83"/>
    <mergeCell ref="D80:X81"/>
    <mergeCell ref="Y80:AF83"/>
    <mergeCell ref="AG80:AL83"/>
    <mergeCell ref="D82:G83"/>
    <mergeCell ref="H82:X82"/>
    <mergeCell ref="H83:T83"/>
    <mergeCell ref="B77:C78"/>
    <mergeCell ref="D77:G78"/>
    <mergeCell ref="L77:N78"/>
    <mergeCell ref="AA77:AC78"/>
    <mergeCell ref="O77:Q78"/>
    <mergeCell ref="R77:T78"/>
    <mergeCell ref="U77:W78"/>
    <mergeCell ref="X77:Z78"/>
    <mergeCell ref="AD77:AF78"/>
    <mergeCell ref="AG77:AI78"/>
    <mergeCell ref="Y84:Y85"/>
    <mergeCell ref="Z84:AB85"/>
    <mergeCell ref="AC84:AC85"/>
    <mergeCell ref="AD84:AF85"/>
    <mergeCell ref="AG84:AL84"/>
    <mergeCell ref="AG85:AL85"/>
    <mergeCell ref="U83:X83"/>
    <mergeCell ref="B84:C85"/>
    <mergeCell ref="D84:D85"/>
    <mergeCell ref="E84:G85"/>
    <mergeCell ref="H84:T85"/>
    <mergeCell ref="U84:V85"/>
    <mergeCell ref="W84:X85"/>
    <mergeCell ref="Y86:Y87"/>
    <mergeCell ref="Z86:AB87"/>
    <mergeCell ref="AC86:AC87"/>
    <mergeCell ref="AD86:AF87"/>
    <mergeCell ref="AG86:AL86"/>
    <mergeCell ref="AG87:AL87"/>
    <mergeCell ref="B86:C87"/>
    <mergeCell ref="D86:D87"/>
    <mergeCell ref="E86:G87"/>
    <mergeCell ref="H86:T87"/>
    <mergeCell ref="U86:V87"/>
    <mergeCell ref="W86:X87"/>
    <mergeCell ref="Y88:Y89"/>
    <mergeCell ref="Z88:AB89"/>
    <mergeCell ref="AC88:AC89"/>
    <mergeCell ref="AD88:AF89"/>
    <mergeCell ref="AG88:AL88"/>
    <mergeCell ref="AG89:AL89"/>
    <mergeCell ref="B88:C89"/>
    <mergeCell ref="D88:D89"/>
    <mergeCell ref="E88:G89"/>
    <mergeCell ref="H88:T89"/>
    <mergeCell ref="U88:V89"/>
    <mergeCell ref="W88:X89"/>
    <mergeCell ref="Y90:Y91"/>
    <mergeCell ref="Z90:AB91"/>
    <mergeCell ref="AC90:AC91"/>
    <mergeCell ref="AD90:AF91"/>
    <mergeCell ref="AG90:AL90"/>
    <mergeCell ref="AG91:AL91"/>
    <mergeCell ref="B90:C91"/>
    <mergeCell ref="D90:D91"/>
    <mergeCell ref="E90:G91"/>
    <mergeCell ref="H90:T91"/>
    <mergeCell ref="U90:V91"/>
    <mergeCell ref="W90:X91"/>
    <mergeCell ref="Y92:Y93"/>
    <mergeCell ref="Z92:AB93"/>
    <mergeCell ref="AC92:AC93"/>
    <mergeCell ref="AD92:AF93"/>
    <mergeCell ref="AG92:AL92"/>
    <mergeCell ref="AG93:AL93"/>
    <mergeCell ref="B92:C93"/>
    <mergeCell ref="D92:D93"/>
    <mergeCell ref="E92:G93"/>
    <mergeCell ref="H92:T93"/>
    <mergeCell ref="U92:V93"/>
    <mergeCell ref="W92:X93"/>
    <mergeCell ref="Y94:Y95"/>
    <mergeCell ref="Z94:AB95"/>
    <mergeCell ref="AC94:AC95"/>
    <mergeCell ref="AD94:AF95"/>
    <mergeCell ref="AG94:AL94"/>
    <mergeCell ref="AG95:AL95"/>
    <mergeCell ref="B94:C95"/>
    <mergeCell ref="D94:D95"/>
    <mergeCell ref="E94:G95"/>
    <mergeCell ref="H94:T95"/>
    <mergeCell ref="U94:V95"/>
    <mergeCell ref="W94:X95"/>
    <mergeCell ref="Y96:Y97"/>
    <mergeCell ref="Z96:AB97"/>
    <mergeCell ref="AC96:AC97"/>
    <mergeCell ref="AD96:AF97"/>
    <mergeCell ref="AG96:AL96"/>
    <mergeCell ref="AG97:AL97"/>
    <mergeCell ref="B96:C97"/>
    <mergeCell ref="D96:D97"/>
    <mergeCell ref="E96:G97"/>
    <mergeCell ref="H96:T97"/>
    <mergeCell ref="U96:V97"/>
    <mergeCell ref="W96:X97"/>
    <mergeCell ref="Y98:Y99"/>
    <mergeCell ref="Z98:AB99"/>
    <mergeCell ref="AC98:AC99"/>
    <mergeCell ref="AD98:AF99"/>
    <mergeCell ref="AG98:AL98"/>
    <mergeCell ref="AG99:AL99"/>
    <mergeCell ref="B98:C99"/>
    <mergeCell ref="D98:D99"/>
    <mergeCell ref="E98:G99"/>
    <mergeCell ref="H98:T99"/>
    <mergeCell ref="U98:V99"/>
    <mergeCell ref="W98:X99"/>
    <mergeCell ref="Y100:Y101"/>
    <mergeCell ref="Z100:AB101"/>
    <mergeCell ref="AC100:AC101"/>
    <mergeCell ref="AD100:AF101"/>
    <mergeCell ref="AG100:AL100"/>
    <mergeCell ref="AG101:AL101"/>
    <mergeCell ref="B100:C101"/>
    <mergeCell ref="D100:D101"/>
    <mergeCell ref="E100:G101"/>
    <mergeCell ref="H100:T101"/>
    <mergeCell ref="U100:V101"/>
    <mergeCell ref="W100:X101"/>
    <mergeCell ref="B219:K220"/>
    <mergeCell ref="L219:AL220"/>
    <mergeCell ref="Y102:Y103"/>
    <mergeCell ref="Z102:AB103"/>
    <mergeCell ref="AC102:AC103"/>
    <mergeCell ref="AD102:AF103"/>
    <mergeCell ref="AG102:AL102"/>
    <mergeCell ref="AG103:AL103"/>
    <mergeCell ref="B102:C103"/>
    <mergeCell ref="D102:D103"/>
    <mergeCell ref="E102:G103"/>
    <mergeCell ref="H102:T103"/>
    <mergeCell ref="U102:V103"/>
    <mergeCell ref="W102:X103"/>
    <mergeCell ref="B119:C120"/>
    <mergeCell ref="D119:O120"/>
    <mergeCell ref="P119:Q120"/>
    <mergeCell ref="R119:AC120"/>
    <mergeCell ref="AD119:AE120"/>
    <mergeCell ref="AF119:AL120"/>
    <mergeCell ref="B121:C122"/>
    <mergeCell ref="D121:O122"/>
    <mergeCell ref="P121:Q122"/>
    <mergeCell ref="R121:AC122"/>
    <mergeCell ref="B221:K222"/>
    <mergeCell ref="L221:N222"/>
    <mergeCell ref="O221:AL222"/>
    <mergeCell ref="B225:K226"/>
    <mergeCell ref="L225:P226"/>
    <mergeCell ref="Q225:U226"/>
    <mergeCell ref="V225:Z226"/>
    <mergeCell ref="AA225:AE226"/>
    <mergeCell ref="AF225:AL226"/>
    <mergeCell ref="B229:C229"/>
    <mergeCell ref="B230:C230"/>
    <mergeCell ref="D230:AL231"/>
    <mergeCell ref="B235:H236"/>
    <mergeCell ref="I235:AL235"/>
    <mergeCell ref="I236:W236"/>
    <mergeCell ref="X236:AL236"/>
    <mergeCell ref="B227:K228"/>
    <mergeCell ref="L227:P228"/>
    <mergeCell ref="Q227:U228"/>
    <mergeCell ref="V227:Z228"/>
    <mergeCell ref="AA227:AE228"/>
    <mergeCell ref="AF227:AL228"/>
    <mergeCell ref="D252:AL252"/>
    <mergeCell ref="B232:C232"/>
    <mergeCell ref="D232:AL232"/>
    <mergeCell ref="B16:AL17"/>
    <mergeCell ref="D18:AL19"/>
    <mergeCell ref="D20:AL21"/>
    <mergeCell ref="D22:AL23"/>
    <mergeCell ref="H54:K55"/>
    <mergeCell ref="H56:K56"/>
    <mergeCell ref="H57:K58"/>
    <mergeCell ref="H59:K60"/>
    <mergeCell ref="H61:K62"/>
    <mergeCell ref="H63:K64"/>
    <mergeCell ref="H65:K66"/>
    <mergeCell ref="H67:K68"/>
    <mergeCell ref="H69:K70"/>
    <mergeCell ref="H71:K72"/>
    <mergeCell ref="H73:K74"/>
    <mergeCell ref="H75:K76"/>
    <mergeCell ref="H77:K78"/>
    <mergeCell ref="AD245:AK246"/>
    <mergeCell ref="O245:V246"/>
    <mergeCell ref="B245:H246"/>
    <mergeCell ref="I245:J246"/>
    <mergeCell ref="B251:C251"/>
    <mergeCell ref="B247:H248"/>
    <mergeCell ref="C249:H250"/>
    <mergeCell ref="AA247:AL247"/>
    <mergeCell ref="AA248:AL248"/>
    <mergeCell ref="AA249:AL249"/>
    <mergeCell ref="AA250:AL250"/>
    <mergeCell ref="L247:W247"/>
    <mergeCell ref="L248:W248"/>
    <mergeCell ref="L249:W249"/>
    <mergeCell ref="L250:W250"/>
    <mergeCell ref="D251:AL251"/>
    <mergeCell ref="I247:J248"/>
    <mergeCell ref="X247:Y248"/>
    <mergeCell ref="I249:J250"/>
    <mergeCell ref="X249:Y250"/>
    <mergeCell ref="B237:H238"/>
    <mergeCell ref="I237:W238"/>
    <mergeCell ref="X237:AL238"/>
    <mergeCell ref="B239:H240"/>
    <mergeCell ref="I239:W240"/>
    <mergeCell ref="X239:AL240"/>
    <mergeCell ref="K245:N246"/>
    <mergeCell ref="X245:Y246"/>
    <mergeCell ref="Z245:AC246"/>
    <mergeCell ref="B241:H242"/>
    <mergeCell ref="I241:W242"/>
    <mergeCell ref="X241:AL242"/>
    <mergeCell ref="B243:H244"/>
    <mergeCell ref="I243:W244"/>
    <mergeCell ref="X243:AL244"/>
    <mergeCell ref="AN126:AN127"/>
    <mergeCell ref="AO126:AO127"/>
    <mergeCell ref="B128:C129"/>
    <mergeCell ref="D128:G129"/>
    <mergeCell ref="H128:P129"/>
    <mergeCell ref="Q128:T129"/>
    <mergeCell ref="U128:X129"/>
    <mergeCell ref="Y128:AB129"/>
    <mergeCell ref="AC128:AL129"/>
    <mergeCell ref="AN128:AN129"/>
    <mergeCell ref="AO128:AO129"/>
    <mergeCell ref="B126:C127"/>
    <mergeCell ref="D126:G127"/>
    <mergeCell ref="H126:P127"/>
    <mergeCell ref="Q126:T127"/>
    <mergeCell ref="U126:X127"/>
    <mergeCell ref="Y126:AB127"/>
    <mergeCell ref="AC126:AL127"/>
    <mergeCell ref="AN130:AN131"/>
    <mergeCell ref="AO130:AO131"/>
    <mergeCell ref="B132:C133"/>
    <mergeCell ref="D132:G133"/>
    <mergeCell ref="H132:P133"/>
    <mergeCell ref="Q132:T133"/>
    <mergeCell ref="U132:X133"/>
    <mergeCell ref="Y132:AB133"/>
    <mergeCell ref="AC132:AL133"/>
    <mergeCell ref="AN132:AN133"/>
    <mergeCell ref="AO132:AO133"/>
    <mergeCell ref="AN134:AN135"/>
    <mergeCell ref="AO134:AO135"/>
    <mergeCell ref="Q138:T139"/>
    <mergeCell ref="U138:X139"/>
    <mergeCell ref="Y138:AB139"/>
    <mergeCell ref="AC138:AL139"/>
    <mergeCell ref="AN138:AN139"/>
    <mergeCell ref="AO138:AO139"/>
    <mergeCell ref="B136:C137"/>
    <mergeCell ref="D136:G137"/>
    <mergeCell ref="H136:P137"/>
    <mergeCell ref="Q136:T137"/>
    <mergeCell ref="U136:X137"/>
    <mergeCell ref="Y136:AB137"/>
    <mergeCell ref="AC136:AL137"/>
    <mergeCell ref="AN136:AN137"/>
    <mergeCell ref="AO136:AO137"/>
    <mergeCell ref="B173:C176"/>
    <mergeCell ref="D173:G173"/>
    <mergeCell ref="H173:AB173"/>
    <mergeCell ref="AC173:AE175"/>
    <mergeCell ref="AF173:AI175"/>
    <mergeCell ref="AJ173:AL176"/>
    <mergeCell ref="D174:G175"/>
    <mergeCell ref="H174:K175"/>
    <mergeCell ref="L174:N175"/>
    <mergeCell ref="O174:Q175"/>
    <mergeCell ref="R174:Y174"/>
    <mergeCell ref="Z174:AB176"/>
    <mergeCell ref="R175:S176"/>
    <mergeCell ref="T175:U176"/>
    <mergeCell ref="V175:W176"/>
    <mergeCell ref="X175:Y176"/>
    <mergeCell ref="D176:G176"/>
    <mergeCell ref="H176:K176"/>
    <mergeCell ref="L176:N176"/>
    <mergeCell ref="O176:Q176"/>
    <mergeCell ref="AC176:AE176"/>
    <mergeCell ref="AF176:AI176"/>
    <mergeCell ref="AJ177:AL178"/>
    <mergeCell ref="B179:C180"/>
    <mergeCell ref="D179:G180"/>
    <mergeCell ref="H179:K180"/>
    <mergeCell ref="L179:N180"/>
    <mergeCell ref="O179:Q180"/>
    <mergeCell ref="R179:S180"/>
    <mergeCell ref="T179:U180"/>
    <mergeCell ref="V179:W180"/>
    <mergeCell ref="X179:Y180"/>
    <mergeCell ref="Z179:AB180"/>
    <mergeCell ref="AC179:AE180"/>
    <mergeCell ref="AF179:AI180"/>
    <mergeCell ref="AJ179:AL180"/>
    <mergeCell ref="B177:C178"/>
    <mergeCell ref="D177:G178"/>
    <mergeCell ref="H177:K178"/>
    <mergeCell ref="L177:N178"/>
    <mergeCell ref="O177:Q178"/>
    <mergeCell ref="R177:S178"/>
    <mergeCell ref="T177:U178"/>
    <mergeCell ref="V177:W178"/>
    <mergeCell ref="X177:Y178"/>
    <mergeCell ref="L181:N182"/>
    <mergeCell ref="O181:Q182"/>
    <mergeCell ref="R181:S182"/>
    <mergeCell ref="T181:U182"/>
    <mergeCell ref="V181:W182"/>
    <mergeCell ref="X181:Y182"/>
    <mergeCell ref="Z177:AB178"/>
    <mergeCell ref="AC177:AE178"/>
    <mergeCell ref="AF177:AI178"/>
    <mergeCell ref="R185:S186"/>
    <mergeCell ref="T185:U186"/>
    <mergeCell ref="V185:W186"/>
    <mergeCell ref="X185:Y186"/>
    <mergeCell ref="Z181:AB182"/>
    <mergeCell ref="AC181:AE182"/>
    <mergeCell ref="AF181:AI182"/>
    <mergeCell ref="AJ181:AL182"/>
    <mergeCell ref="B183:C184"/>
    <mergeCell ref="D183:G184"/>
    <mergeCell ref="H183:K184"/>
    <mergeCell ref="L183:N184"/>
    <mergeCell ref="O183:Q184"/>
    <mergeCell ref="R183:S184"/>
    <mergeCell ref="T183:U184"/>
    <mergeCell ref="V183:W184"/>
    <mergeCell ref="X183:Y184"/>
    <mergeCell ref="Z183:AB184"/>
    <mergeCell ref="AC183:AE184"/>
    <mergeCell ref="AF183:AI184"/>
    <mergeCell ref="AJ183:AL184"/>
    <mergeCell ref="B181:C182"/>
    <mergeCell ref="D181:G182"/>
    <mergeCell ref="H181:K182"/>
    <mergeCell ref="V189:W190"/>
    <mergeCell ref="X189:Y190"/>
    <mergeCell ref="Z185:AB186"/>
    <mergeCell ref="AC185:AE186"/>
    <mergeCell ref="AF185:AI186"/>
    <mergeCell ref="AJ185:AL186"/>
    <mergeCell ref="B187:C188"/>
    <mergeCell ref="D187:G188"/>
    <mergeCell ref="H187:K188"/>
    <mergeCell ref="L187:N188"/>
    <mergeCell ref="O187:Q188"/>
    <mergeCell ref="R187:S188"/>
    <mergeCell ref="T187:U188"/>
    <mergeCell ref="V187:W188"/>
    <mergeCell ref="X187:Y188"/>
    <mergeCell ref="Z187:AB188"/>
    <mergeCell ref="AC187:AE188"/>
    <mergeCell ref="AF187:AI188"/>
    <mergeCell ref="AJ187:AL188"/>
    <mergeCell ref="B185:C186"/>
    <mergeCell ref="D185:G186"/>
    <mergeCell ref="H185:K186"/>
    <mergeCell ref="L185:N186"/>
    <mergeCell ref="O185:Q186"/>
    <mergeCell ref="Z189:AB190"/>
    <mergeCell ref="AC189:AE190"/>
    <mergeCell ref="AF189:AI190"/>
    <mergeCell ref="AJ189:AL190"/>
    <mergeCell ref="B191:C192"/>
    <mergeCell ref="D191:G192"/>
    <mergeCell ref="H191:K192"/>
    <mergeCell ref="L191:N192"/>
    <mergeCell ref="O191:Q192"/>
    <mergeCell ref="R191:S192"/>
    <mergeCell ref="T191:U192"/>
    <mergeCell ref="V191:W192"/>
    <mergeCell ref="X191:Y192"/>
    <mergeCell ref="Z191:AB192"/>
    <mergeCell ref="AC191:AE192"/>
    <mergeCell ref="AF191:AI192"/>
    <mergeCell ref="AJ191:AL192"/>
    <mergeCell ref="B189:C190"/>
    <mergeCell ref="D189:G190"/>
    <mergeCell ref="H189:K190"/>
    <mergeCell ref="L189:N190"/>
    <mergeCell ref="O189:Q190"/>
    <mergeCell ref="R189:S190"/>
    <mergeCell ref="T189:U190"/>
    <mergeCell ref="B193:C194"/>
    <mergeCell ref="D193:G194"/>
    <mergeCell ref="H193:K194"/>
    <mergeCell ref="L193:N194"/>
    <mergeCell ref="O193:Q194"/>
    <mergeCell ref="R193:S194"/>
    <mergeCell ref="T193:U194"/>
    <mergeCell ref="V193:W194"/>
    <mergeCell ref="X193:Y194"/>
    <mergeCell ref="Z197:AB198"/>
    <mergeCell ref="AC197:AE198"/>
    <mergeCell ref="AF197:AI198"/>
    <mergeCell ref="AJ197:AL198"/>
    <mergeCell ref="C199:AL200"/>
    <mergeCell ref="C201:AL203"/>
    <mergeCell ref="Z193:AB194"/>
    <mergeCell ref="AC193:AE194"/>
    <mergeCell ref="AF193:AI194"/>
    <mergeCell ref="AJ193:AL194"/>
    <mergeCell ref="B195:C196"/>
    <mergeCell ref="D195:G196"/>
    <mergeCell ref="H195:K196"/>
    <mergeCell ref="L195:N196"/>
    <mergeCell ref="O195:Q196"/>
    <mergeCell ref="R195:S196"/>
    <mergeCell ref="T195:U196"/>
    <mergeCell ref="V195:W196"/>
    <mergeCell ref="X195:Y196"/>
    <mergeCell ref="Z195:AB196"/>
    <mergeCell ref="AC195:AE196"/>
    <mergeCell ref="X197:Y198"/>
    <mergeCell ref="AF195:AI196"/>
    <mergeCell ref="AJ195:AL196"/>
    <mergeCell ref="AD151:AF152"/>
    <mergeCell ref="AG151:AI152"/>
    <mergeCell ref="B147:C150"/>
    <mergeCell ref="D147:G147"/>
    <mergeCell ref="H147:AF147"/>
    <mergeCell ref="AG147:AI149"/>
    <mergeCell ref="AA148:AC149"/>
    <mergeCell ref="AD148:AF149"/>
    <mergeCell ref="O149:Q150"/>
    <mergeCell ref="R149:T150"/>
    <mergeCell ref="U149:W150"/>
    <mergeCell ref="X149:Z150"/>
    <mergeCell ref="D150:G150"/>
    <mergeCell ref="H150:K150"/>
    <mergeCell ref="B151:C152"/>
    <mergeCell ref="D151:G152"/>
    <mergeCell ref="H151:K152"/>
    <mergeCell ref="L151:N152"/>
    <mergeCell ref="O151:Q152"/>
    <mergeCell ref="R151:T152"/>
    <mergeCell ref="U151:W152"/>
    <mergeCell ref="X151:Z152"/>
    <mergeCell ref="AA151:AC152"/>
    <mergeCell ref="AA150:AC150"/>
    <mergeCell ref="R159:T160"/>
    <mergeCell ref="U159:W160"/>
    <mergeCell ref="X159:Z160"/>
    <mergeCell ref="AA159:AC160"/>
    <mergeCell ref="AD159:AF160"/>
    <mergeCell ref="B157:C158"/>
    <mergeCell ref="D157:G158"/>
    <mergeCell ref="H157:K158"/>
    <mergeCell ref="L157:N158"/>
    <mergeCell ref="O157:Q158"/>
    <mergeCell ref="R157:T158"/>
    <mergeCell ref="U157:W158"/>
    <mergeCell ref="X157:Z158"/>
    <mergeCell ref="AA157:AC158"/>
    <mergeCell ref="H159:K160"/>
    <mergeCell ref="L159:N160"/>
    <mergeCell ref="B165:C166"/>
    <mergeCell ref="D165:G166"/>
    <mergeCell ref="H165:K166"/>
    <mergeCell ref="L165:N166"/>
    <mergeCell ref="O165:Q166"/>
    <mergeCell ref="R165:T166"/>
    <mergeCell ref="U165:W166"/>
    <mergeCell ref="X165:Z166"/>
    <mergeCell ref="AA165:AC166"/>
    <mergeCell ref="B161:C162"/>
    <mergeCell ref="D161:G162"/>
    <mergeCell ref="H161:K162"/>
    <mergeCell ref="L161:N162"/>
    <mergeCell ref="O161:Q162"/>
    <mergeCell ref="R161:T162"/>
    <mergeCell ref="U161:W162"/>
    <mergeCell ref="X161:Z162"/>
    <mergeCell ref="AA161:AC162"/>
    <mergeCell ref="C212:AL213"/>
    <mergeCell ref="C208:AL210"/>
    <mergeCell ref="C206:AL207"/>
    <mergeCell ref="AJ168:AL168"/>
    <mergeCell ref="AJ169:AL169"/>
    <mergeCell ref="AJ170:AL170"/>
    <mergeCell ref="U169:W170"/>
    <mergeCell ref="R167:T168"/>
    <mergeCell ref="U167:W168"/>
    <mergeCell ref="X167:Z168"/>
    <mergeCell ref="AA167:AC168"/>
    <mergeCell ref="AD167:AF168"/>
    <mergeCell ref="X169:Z170"/>
    <mergeCell ref="AA169:AC170"/>
    <mergeCell ref="AD169:AF170"/>
    <mergeCell ref="C204:AL205"/>
    <mergeCell ref="B197:C198"/>
    <mergeCell ref="D197:G198"/>
    <mergeCell ref="H197:K198"/>
    <mergeCell ref="L197:N198"/>
    <mergeCell ref="O197:Q198"/>
    <mergeCell ref="R197:S198"/>
    <mergeCell ref="T197:U198"/>
    <mergeCell ref="V197:W198"/>
    <mergeCell ref="AD171:AF172"/>
    <mergeCell ref="AG171:AI172"/>
    <mergeCell ref="D169:G170"/>
    <mergeCell ref="H169:K170"/>
    <mergeCell ref="L169:N170"/>
    <mergeCell ref="O169:Q170"/>
    <mergeCell ref="R169:T170"/>
    <mergeCell ref="AD163:AF164"/>
    <mergeCell ref="AD161:AF162"/>
    <mergeCell ref="AD165:AF166"/>
    <mergeCell ref="O163:Q164"/>
    <mergeCell ref="R163:T164"/>
    <mergeCell ref="U163:W164"/>
    <mergeCell ref="X163:Z164"/>
    <mergeCell ref="AA163:AC164"/>
    <mergeCell ref="AG169:AI170"/>
    <mergeCell ref="AG167:AI168"/>
    <mergeCell ref="H163:K164"/>
    <mergeCell ref="L163:N164"/>
    <mergeCell ref="B171:C172"/>
    <mergeCell ref="D171:G172"/>
    <mergeCell ref="H171:K172"/>
    <mergeCell ref="L171:N172"/>
    <mergeCell ref="O171:Q172"/>
    <mergeCell ref="R171:T172"/>
    <mergeCell ref="U171:W172"/>
    <mergeCell ref="X171:Z172"/>
    <mergeCell ref="AA171:AC172"/>
    <mergeCell ref="AN142:AN143"/>
    <mergeCell ref="AO142:AO143"/>
    <mergeCell ref="B140:C141"/>
    <mergeCell ref="D140:G141"/>
    <mergeCell ref="B104:C105"/>
    <mergeCell ref="D104:D105"/>
    <mergeCell ref="E104:G105"/>
    <mergeCell ref="H104:T105"/>
    <mergeCell ref="U104:V105"/>
    <mergeCell ref="W104:X105"/>
    <mergeCell ref="Y104:Y105"/>
    <mergeCell ref="Z104:AB105"/>
    <mergeCell ref="AC104:AC105"/>
    <mergeCell ref="C113:AL114"/>
    <mergeCell ref="H140:P141"/>
    <mergeCell ref="Q140:T141"/>
    <mergeCell ref="U140:X141"/>
    <mergeCell ref="Y140:AB141"/>
    <mergeCell ref="AC140:AL141"/>
    <mergeCell ref="AN140:AN141"/>
    <mergeCell ref="AO140:AO141"/>
    <mergeCell ref="B138:C139"/>
    <mergeCell ref="D138:G139"/>
    <mergeCell ref="H138:P139"/>
    <mergeCell ref="AP132:AP133"/>
    <mergeCell ref="AP134:AP135"/>
    <mergeCell ref="AP136:AP137"/>
    <mergeCell ref="AP138:AP139"/>
    <mergeCell ref="AP140:AP141"/>
    <mergeCell ref="AP142:AP143"/>
    <mergeCell ref="AP126:AP127"/>
    <mergeCell ref="AP128:AP129"/>
    <mergeCell ref="AP130:AP131"/>
    <mergeCell ref="AP144:AP145"/>
    <mergeCell ref="AJ157:AL157"/>
    <mergeCell ref="AJ158:AL158"/>
    <mergeCell ref="AJ159:AL159"/>
    <mergeCell ref="AJ160:AL160"/>
    <mergeCell ref="AJ161:AL161"/>
    <mergeCell ref="AJ162:AL162"/>
    <mergeCell ref="AJ163:AL163"/>
    <mergeCell ref="AJ164:AL164"/>
    <mergeCell ref="AJ151:AL151"/>
    <mergeCell ref="AJ152:AL152"/>
    <mergeCell ref="AJ153:AL153"/>
    <mergeCell ref="AJ154:AL154"/>
    <mergeCell ref="AJ155:AL155"/>
    <mergeCell ref="AJ156:AL156"/>
    <mergeCell ref="AN144:AN145"/>
    <mergeCell ref="AO144:AO145"/>
    <mergeCell ref="AD104:AF105"/>
    <mergeCell ref="AH40:AL41"/>
    <mergeCell ref="AE42:AG43"/>
    <mergeCell ref="AH42:AL43"/>
    <mergeCell ref="AG157:AI158"/>
    <mergeCell ref="AG159:AI160"/>
    <mergeCell ref="AG161:AI162"/>
    <mergeCell ref="AG163:AI164"/>
    <mergeCell ref="AG165:AI166"/>
    <mergeCell ref="AG104:AL104"/>
    <mergeCell ref="AG105:AL105"/>
    <mergeCell ref="C115:AL116"/>
    <mergeCell ref="B142:C143"/>
    <mergeCell ref="D142:G143"/>
    <mergeCell ref="H142:P143"/>
    <mergeCell ref="Q142:T143"/>
    <mergeCell ref="U142:X143"/>
    <mergeCell ref="Y142:AB143"/>
    <mergeCell ref="AC142:AL143"/>
    <mergeCell ref="B159:C160"/>
    <mergeCell ref="D159:G160"/>
    <mergeCell ref="AJ165:AL165"/>
    <mergeCell ref="AJ166:AL166"/>
    <mergeCell ref="AE40:AG41"/>
    <mergeCell ref="AJ167:AL167"/>
    <mergeCell ref="AE44:AG45"/>
    <mergeCell ref="AH44:AL45"/>
    <mergeCell ref="AE46:AG47"/>
    <mergeCell ref="AH46:AL47"/>
    <mergeCell ref="AE48:AG49"/>
    <mergeCell ref="AH48:AL49"/>
    <mergeCell ref="S27:AG27"/>
    <mergeCell ref="C214:AL215"/>
    <mergeCell ref="AB44:AD45"/>
    <mergeCell ref="AB46:AD47"/>
    <mergeCell ref="AB48:AD49"/>
    <mergeCell ref="AH27:AL29"/>
    <mergeCell ref="AE28:AG29"/>
    <mergeCell ref="AE30:AG31"/>
    <mergeCell ref="AH30:AL31"/>
    <mergeCell ref="AE32:AG33"/>
    <mergeCell ref="AH32:AL33"/>
    <mergeCell ref="AE34:AG35"/>
    <mergeCell ref="AH34:AL35"/>
    <mergeCell ref="AE36:AG37"/>
    <mergeCell ref="AH36:AL37"/>
    <mergeCell ref="AE38:AG39"/>
    <mergeCell ref="AH38:AL39"/>
  </mergeCells>
  <phoneticPr fontId="2"/>
  <dataValidations count="5">
    <dataValidation type="list" allowBlank="1" showInputMessage="1" showErrorMessage="1" sqref="V30:X49 AB30:AD49">
      <formula1>"1年未満,2年未満,3年未満,4年未満,5年未満,6年未満,7年未満,8年未満,9年未満,10年未満,11年未満,12年未満,13年未満,14年未満,15年未満,15年以降"</formula1>
    </dataValidation>
    <dataValidation type="list" allowBlank="1" showInputMessage="1" showErrorMessage="1" sqref="S36:U49">
      <formula1>"ｶﾞﾗｽﾊｳｽⅠ類木造,ｶﾞﾗｽﾊｳｽⅡ類鉄骨,ﾌﾟﾗｽﾁｯｸﾊｳｽⅠ類木竹,ﾌﾟﾗｽﾁｯｸﾊｳｽⅡ類鉄骨,ﾌﾟﾗｽﾁｯｸﾊｳｽⅢ類～Ⅴ類及びⅦ類鉄骨,附帯施設,"</formula1>
    </dataValidation>
    <dataValidation type="list" allowBlank="1" showInputMessage="1" showErrorMessage="1" sqref="S30:U35">
      <formula1>$AP$55:$AP$60</formula1>
    </dataValidation>
    <dataValidation type="list" errorStyle="warning" imeMode="disabled" allowBlank="1" showInputMessage="1" showErrorMessage="1" error="その他（特認）以外はドロップリストより選択して下さい。_x000a_その他（特認）の入力でよろしいですか？_x000a_（単価を半角数字で入力）" prompt="①で、その他の場合は、_x000a_別添様式第２－①号別添４の５の_x000a_単価を記載して下さい。_x000a_（入力は数値で入力）" sqref="D126:G145">
      <formula1>"1200,880,290,4500,　,"</formula1>
    </dataValidation>
    <dataValidation type="list" allowBlank="1" showInputMessage="1" showErrorMessage="1" sqref="W140 W142 W144 W132 W134 W136 W138">
      <formula1>"ｶﾞﾗｽﾊｳｽⅠ類木造,ｶﾞﾗｽﾊｳｽⅡ類鉄骨,ﾌﾟﾗｽﾁｯｸﾊｳｽⅠ類木造,ﾌﾟﾗｽﾁｯｸﾊｳｽⅡ類鉄骨,ﾌﾟﾗｽﾁｯｸﾊｳｽⅢ類～Ⅴ類及びⅦ類鉄骨,附帯施設,対象外"</formula1>
    </dataValidation>
  </dataValidations>
  <printOptions horizontalCentered="1"/>
  <pageMargins left="0.39370078740157483" right="0.39370078740157483" top="0.39370078740157483" bottom="0.19685039370078741" header="0.51181102362204722" footer="0.51181102362204722"/>
  <pageSetup paperSize="9" scale="90" orientation="portrait" r:id="rId1"/>
  <headerFooter alignWithMargins="0"/>
  <rowBreaks count="2" manualBreakCount="2">
    <brk id="79" min="1" max="37" man="1"/>
    <brk id="216" min="1" max="3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被災経営体調書</vt:lpstr>
      <vt:lpstr>被災経営体調書!Print_Area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Windows ユーザー</cp:lastModifiedBy>
  <cp:lastPrinted>2018-11-21T11:34:59Z</cp:lastPrinted>
  <dcterms:created xsi:type="dcterms:W3CDTF">2009-06-23T08:36:54Z</dcterms:created>
  <dcterms:modified xsi:type="dcterms:W3CDTF">2018-12-27T02:35:21Z</dcterms:modified>
</cp:coreProperties>
</file>